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 yWindow="1140" windowWidth="15450" windowHeight="10320"/>
  </bookViews>
  <sheets>
    <sheet name="PAAP prebuget 2018" sheetId="56" r:id="rId1"/>
  </sheets>
  <definedNames>
    <definedName name="_xlnm._FilterDatabase" localSheetId="0" hidden="1">'PAAP prebuget 2018'!$A$2:$K$169</definedName>
  </definedNames>
  <calcPr calcId="144525"/>
</workbook>
</file>

<file path=xl/calcChain.xml><?xml version="1.0" encoding="utf-8"?>
<calcChain xmlns="http://schemas.openxmlformats.org/spreadsheetml/2006/main">
  <c r="H156" i="56" l="1"/>
  <c r="I154" i="56"/>
  <c r="I165" i="56" l="1"/>
  <c r="H101" i="56" l="1"/>
  <c r="H64" i="56"/>
  <c r="I61" i="56"/>
  <c r="I99" i="56"/>
  <c r="H167" i="56" l="1"/>
  <c r="H153" i="56"/>
  <c r="I137" i="56"/>
  <c r="H137" i="56"/>
  <c r="H135" i="56"/>
  <c r="H128" i="56"/>
  <c r="H125" i="56"/>
  <c r="H119" i="56"/>
  <c r="I114" i="56"/>
  <c r="H114" i="56"/>
  <c r="H108" i="56"/>
  <c r="H38" i="56"/>
  <c r="H29" i="56"/>
  <c r="H21" i="56"/>
  <c r="H18" i="56"/>
  <c r="H15" i="56"/>
  <c r="H12" i="56"/>
  <c r="H10" i="56"/>
  <c r="I62" i="56" l="1"/>
  <c r="I147" i="56"/>
  <c r="I149" i="56"/>
  <c r="I163" i="56" l="1"/>
  <c r="I120" i="56" l="1"/>
  <c r="I110" i="56" l="1"/>
  <c r="I121" i="56"/>
  <c r="H121" i="56"/>
  <c r="H111" i="56"/>
  <c r="H168" i="56" l="1"/>
  <c r="I158" i="56"/>
  <c r="I146" i="56"/>
  <c r="I151" i="56"/>
  <c r="I142" i="56"/>
  <c r="I139" i="56"/>
  <c r="I100" i="56" l="1"/>
  <c r="I98" i="56"/>
  <c r="I155" i="56" l="1"/>
  <c r="I156" i="56" s="1"/>
  <c r="I85" i="56" l="1"/>
  <c r="I97" i="56" l="1"/>
  <c r="I63" i="56" l="1"/>
  <c r="I127" i="56"/>
  <c r="I150" i="56"/>
  <c r="I107" i="56"/>
  <c r="I117" i="56"/>
  <c r="I143" i="56"/>
  <c r="I132" i="56"/>
  <c r="I152" i="56" l="1"/>
  <c r="I96" i="56"/>
  <c r="I166" i="56"/>
  <c r="I164" i="56"/>
  <c r="I9" i="56"/>
  <c r="I60" i="56"/>
  <c r="I28" i="56"/>
  <c r="I95" i="56"/>
  <c r="I25" i="56" l="1"/>
  <c r="I57" i="56" l="1"/>
  <c r="I106" i="56" l="1"/>
  <c r="I24" i="56"/>
  <c r="I105" i="56"/>
  <c r="I159" i="56" l="1"/>
  <c r="I160" i="56" l="1"/>
  <c r="I161" i="56"/>
  <c r="I162" i="56"/>
  <c r="I157" i="56"/>
  <c r="I138" i="56"/>
  <c r="I140" i="56"/>
  <c r="I141" i="56"/>
  <c r="I144" i="56"/>
  <c r="I145" i="56"/>
  <c r="I148" i="56"/>
  <c r="I130" i="56"/>
  <c r="I131" i="56"/>
  <c r="I133" i="56"/>
  <c r="I134" i="56"/>
  <c r="I129" i="56"/>
  <c r="I126" i="56"/>
  <c r="I128" i="56" s="1"/>
  <c r="I124" i="56"/>
  <c r="I122" i="56"/>
  <c r="I115" i="56"/>
  <c r="I116" i="56"/>
  <c r="I118" i="56"/>
  <c r="I102" i="56"/>
  <c r="I103" i="56"/>
  <c r="I104" i="56"/>
  <c r="I65" i="56"/>
  <c r="I66" i="56"/>
  <c r="I67" i="56"/>
  <c r="I68" i="56"/>
  <c r="I69" i="56"/>
  <c r="I70" i="56"/>
  <c r="I71" i="56"/>
  <c r="I72" i="56"/>
  <c r="I73" i="56"/>
  <c r="I74" i="56"/>
  <c r="I75" i="56"/>
  <c r="I76" i="56"/>
  <c r="I77" i="56"/>
  <c r="I78" i="56"/>
  <c r="I79" i="56"/>
  <c r="I80" i="56"/>
  <c r="I81" i="56"/>
  <c r="I82" i="56"/>
  <c r="I83" i="56"/>
  <c r="I84" i="56"/>
  <c r="I87" i="56"/>
  <c r="I88" i="56"/>
  <c r="I89" i="56"/>
  <c r="I90" i="56"/>
  <c r="I91" i="56"/>
  <c r="I92" i="56"/>
  <c r="I93" i="56"/>
  <c r="I94" i="56"/>
  <c r="I40" i="56"/>
  <c r="I41" i="56"/>
  <c r="I42" i="56"/>
  <c r="I43" i="56"/>
  <c r="I44" i="56"/>
  <c r="I45" i="56"/>
  <c r="I46" i="56"/>
  <c r="I47" i="56"/>
  <c r="I48" i="56"/>
  <c r="I49" i="56"/>
  <c r="I50" i="56"/>
  <c r="I51" i="56"/>
  <c r="I52" i="56"/>
  <c r="I53" i="56"/>
  <c r="I86" i="56"/>
  <c r="I54" i="56"/>
  <c r="I55" i="56"/>
  <c r="I56" i="56"/>
  <c r="I58" i="56"/>
  <c r="I59" i="56"/>
  <c r="I39" i="56"/>
  <c r="I32" i="56"/>
  <c r="I33" i="56"/>
  <c r="I34" i="56"/>
  <c r="I35" i="56"/>
  <c r="I36" i="56"/>
  <c r="I37" i="56"/>
  <c r="I31" i="56"/>
  <c r="I23" i="56"/>
  <c r="I26" i="56"/>
  <c r="I27" i="56"/>
  <c r="I22" i="56"/>
  <c r="I20" i="56"/>
  <c r="I19" i="56"/>
  <c r="I21" i="56" s="1"/>
  <c r="I17" i="56"/>
  <c r="I16" i="56"/>
  <c r="I14" i="56"/>
  <c r="I13" i="56"/>
  <c r="I11" i="56"/>
  <c r="I12" i="56" s="1"/>
  <c r="I4" i="56"/>
  <c r="I5" i="56"/>
  <c r="I6" i="56"/>
  <c r="I7" i="56"/>
  <c r="I8" i="56"/>
  <c r="I3" i="56"/>
  <c r="I15" i="56" l="1"/>
  <c r="I108" i="56"/>
  <c r="I119" i="56"/>
  <c r="I135" i="56"/>
  <c r="I18" i="56"/>
  <c r="I29" i="56"/>
  <c r="I38" i="56"/>
  <c r="I153" i="56"/>
  <c r="I167" i="56"/>
  <c r="I10" i="56"/>
  <c r="I64" i="56"/>
  <c r="I101" i="56"/>
  <c r="I125" i="56"/>
  <c r="I109" i="56"/>
  <c r="I111" i="56" s="1"/>
  <c r="I168" i="56" l="1"/>
</calcChain>
</file>

<file path=xl/sharedStrings.xml><?xml version="1.0" encoding="utf-8"?>
<sst xmlns="http://schemas.openxmlformats.org/spreadsheetml/2006/main" count="1495" uniqueCount="639">
  <si>
    <t>Cod CPV</t>
  </si>
  <si>
    <t>Denumire cod CPV</t>
  </si>
  <si>
    <t>Comp. solicitant</t>
  </si>
  <si>
    <t>1</t>
  </si>
  <si>
    <t>OSIM</t>
  </si>
  <si>
    <t>20.01.01</t>
  </si>
  <si>
    <t>2</t>
  </si>
  <si>
    <t>3</t>
  </si>
  <si>
    <t>4</t>
  </si>
  <si>
    <t>5</t>
  </si>
  <si>
    <t>6</t>
  </si>
  <si>
    <t>7</t>
  </si>
  <si>
    <t>8</t>
  </si>
  <si>
    <t>9</t>
  </si>
  <si>
    <t>10</t>
  </si>
  <si>
    <t>30192000-1</t>
  </si>
  <si>
    <t>Accesorii de birou</t>
  </si>
  <si>
    <t>11</t>
  </si>
  <si>
    <t>12</t>
  </si>
  <si>
    <t>13</t>
  </si>
  <si>
    <t>14</t>
  </si>
  <si>
    <t>15</t>
  </si>
  <si>
    <t>16</t>
  </si>
  <si>
    <t>17</t>
  </si>
  <si>
    <t>18</t>
  </si>
  <si>
    <t>Hartie si cartoane speciale</t>
  </si>
  <si>
    <t>22993100-8</t>
  </si>
  <si>
    <t>Hartie sau carton fotosensibile</t>
  </si>
  <si>
    <t>19</t>
  </si>
  <si>
    <t>20</t>
  </si>
  <si>
    <t>21</t>
  </si>
  <si>
    <t>22</t>
  </si>
  <si>
    <t>23</t>
  </si>
  <si>
    <t>24</t>
  </si>
  <si>
    <t>25</t>
  </si>
  <si>
    <t>26</t>
  </si>
  <si>
    <t>27</t>
  </si>
  <si>
    <t>28</t>
  </si>
  <si>
    <t>29</t>
  </si>
  <si>
    <t>30</t>
  </si>
  <si>
    <t>22852000-7</t>
  </si>
  <si>
    <t>Dosare</t>
  </si>
  <si>
    <t>31</t>
  </si>
  <si>
    <t>32</t>
  </si>
  <si>
    <t>33</t>
  </si>
  <si>
    <t>34</t>
  </si>
  <si>
    <t>35</t>
  </si>
  <si>
    <t>36</t>
  </si>
  <si>
    <t>37</t>
  </si>
  <si>
    <t>38</t>
  </si>
  <si>
    <t>Hartie (diferite gramaje)</t>
  </si>
  <si>
    <t>30197642-8</t>
  </si>
  <si>
    <t>Hartie pentru fotocopiatoare si xerografica</t>
  </si>
  <si>
    <t>39</t>
  </si>
  <si>
    <t>40</t>
  </si>
  <si>
    <t>41</t>
  </si>
  <si>
    <t>42</t>
  </si>
  <si>
    <t>22450000-9</t>
  </si>
  <si>
    <t>Imprimate nefalsificabile</t>
  </si>
  <si>
    <t>43</t>
  </si>
  <si>
    <t>44</t>
  </si>
  <si>
    <t>45</t>
  </si>
  <si>
    <t>46</t>
  </si>
  <si>
    <t>47</t>
  </si>
  <si>
    <t>48</t>
  </si>
  <si>
    <t>49</t>
  </si>
  <si>
    <t>50</t>
  </si>
  <si>
    <t>Plicuri diverse marimi</t>
  </si>
  <si>
    <t>Plicuri</t>
  </si>
  <si>
    <t>51</t>
  </si>
  <si>
    <t>52</t>
  </si>
  <si>
    <t>53</t>
  </si>
  <si>
    <t>54</t>
  </si>
  <si>
    <t>55</t>
  </si>
  <si>
    <t>56</t>
  </si>
  <si>
    <t>57</t>
  </si>
  <si>
    <t>58</t>
  </si>
  <si>
    <t>59</t>
  </si>
  <si>
    <t>20.01.02</t>
  </si>
  <si>
    <t>30237250-6</t>
  </si>
  <si>
    <t>Accesorii de curatat pentru computer</t>
  </si>
  <si>
    <t>60</t>
  </si>
  <si>
    <t>61</t>
  </si>
  <si>
    <t>62</t>
  </si>
  <si>
    <t>Utilitati Gaze</t>
  </si>
  <si>
    <t>20.01.03</t>
  </si>
  <si>
    <t>65200000-5</t>
  </si>
  <si>
    <t>Distributie de gaz si servicii conexe</t>
  </si>
  <si>
    <t>63</t>
  </si>
  <si>
    <t>Utilitati energie electrica</t>
  </si>
  <si>
    <t>65300000-6</t>
  </si>
  <si>
    <t>Distributie de energie electrica si servicii conexe</t>
  </si>
  <si>
    <t>64</t>
  </si>
  <si>
    <t>Apa si canal</t>
  </si>
  <si>
    <t>20.01.04</t>
  </si>
  <si>
    <t>65100000-4</t>
  </si>
  <si>
    <t>Distributie de apa si servicii conexe</t>
  </si>
  <si>
    <t>65</t>
  </si>
  <si>
    <t>90511000-2</t>
  </si>
  <si>
    <t>Servicii de colectare a deseurilor menajere</t>
  </si>
  <si>
    <t>66</t>
  </si>
  <si>
    <t>20.01.05</t>
  </si>
  <si>
    <t>Benzina,Motorina</t>
  </si>
  <si>
    <t>67</t>
  </si>
  <si>
    <t>Motorina pentru generatoare</t>
  </si>
  <si>
    <t>09134200-9</t>
  </si>
  <si>
    <t>Motorina</t>
  </si>
  <si>
    <t>68</t>
  </si>
  <si>
    <t>20.01.06</t>
  </si>
  <si>
    <t>42512500-3</t>
  </si>
  <si>
    <t>Piese pentru dispozitive de climatizare</t>
  </si>
  <si>
    <t>69</t>
  </si>
  <si>
    <t>30125000-1</t>
  </si>
  <si>
    <t>Piese si accesorii pentru fotocopiatoare</t>
  </si>
  <si>
    <t>70</t>
  </si>
  <si>
    <t>Piese schimb pentru autoturisme</t>
  </si>
  <si>
    <t>71</t>
  </si>
  <si>
    <t>Piese de schimb pentru ascensoare</t>
  </si>
  <si>
    <t>42419510-4</t>
  </si>
  <si>
    <t>Piese pentru ascensoare</t>
  </si>
  <si>
    <t>72</t>
  </si>
  <si>
    <t>Servicii alimentare masina de francat</t>
  </si>
  <si>
    <t>20.01.08</t>
  </si>
  <si>
    <t>64110000-0</t>
  </si>
  <si>
    <t>Servicii postale</t>
  </si>
  <si>
    <t>73</t>
  </si>
  <si>
    <t>Servicii de curierat rapid</t>
  </si>
  <si>
    <t>64120000-3</t>
  </si>
  <si>
    <t>Servicii de curierat</t>
  </si>
  <si>
    <t>74</t>
  </si>
  <si>
    <t>Servicii casuta postala Oficiul Postal</t>
  </si>
  <si>
    <t>64115000-5</t>
  </si>
  <si>
    <t>Inchiriere de cutii postale</t>
  </si>
  <si>
    <t>75</t>
  </si>
  <si>
    <t>Servicii de radio si de televiziune</t>
  </si>
  <si>
    <t>92200000-3</t>
  </si>
  <si>
    <t>76</t>
  </si>
  <si>
    <t>Servicii de telefonie fixa</t>
  </si>
  <si>
    <t>64210000-1</t>
  </si>
  <si>
    <t>Servicii de telefonie si de transmisie de date</t>
  </si>
  <si>
    <t>77</t>
  </si>
  <si>
    <t>Servicii de telefonie mobila</t>
  </si>
  <si>
    <t>64212000-5</t>
  </si>
  <si>
    <t>78</t>
  </si>
  <si>
    <t>79</t>
  </si>
  <si>
    <t>Servicii furnizare internet</t>
  </si>
  <si>
    <t>72400000-4</t>
  </si>
  <si>
    <t>Servicii de internet</t>
  </si>
  <si>
    <t>80</t>
  </si>
  <si>
    <t>20.01.09</t>
  </si>
  <si>
    <t>30125100-2</t>
  </si>
  <si>
    <t>Cartuse de toner</t>
  </si>
  <si>
    <t>81</t>
  </si>
  <si>
    <t>82</t>
  </si>
  <si>
    <t>83</t>
  </si>
  <si>
    <t>84</t>
  </si>
  <si>
    <t>Tipizate- formulare</t>
  </si>
  <si>
    <t>22800000-8</t>
  </si>
  <si>
    <t>Registre, registre contabile, clasoare, formulare si alte art</t>
  </si>
  <si>
    <t>85</t>
  </si>
  <si>
    <t>30233132-5</t>
  </si>
  <si>
    <t>Unitati de hard disk</t>
  </si>
  <si>
    <t>88</t>
  </si>
  <si>
    <t>89</t>
  </si>
  <si>
    <t>90</t>
  </si>
  <si>
    <t>91</t>
  </si>
  <si>
    <t>92</t>
  </si>
  <si>
    <t>93</t>
  </si>
  <si>
    <t>96</t>
  </si>
  <si>
    <t>98</t>
  </si>
  <si>
    <t>99</t>
  </si>
  <si>
    <t>32422000-7</t>
  </si>
  <si>
    <t>Componente de retea</t>
  </si>
  <si>
    <t>101</t>
  </si>
  <si>
    <t>106</t>
  </si>
  <si>
    <t>Servicii mentenanta Software contabilitate si analiza finaciara</t>
  </si>
  <si>
    <t>72540000-2</t>
  </si>
  <si>
    <t>50610000-4</t>
  </si>
  <si>
    <t>112</t>
  </si>
  <si>
    <t>113</t>
  </si>
  <si>
    <t>72319000-4</t>
  </si>
  <si>
    <t>Servicii de furnizare de date</t>
  </si>
  <si>
    <t>115</t>
  </si>
  <si>
    <t>119</t>
  </si>
  <si>
    <t>121</t>
  </si>
  <si>
    <t>50323100-6</t>
  </si>
  <si>
    <t>Servicii de intretinere a perifericelor informatice</t>
  </si>
  <si>
    <t>50532300-6</t>
  </si>
  <si>
    <t>Servicii de reparare si de intretinere a generatoarelor</t>
  </si>
  <si>
    <t>123</t>
  </si>
  <si>
    <t>71356300-1</t>
  </si>
  <si>
    <t>Servicii de suport tehnic</t>
  </si>
  <si>
    <t>124</t>
  </si>
  <si>
    <t>72261000-2</t>
  </si>
  <si>
    <t>127</t>
  </si>
  <si>
    <t>132</t>
  </si>
  <si>
    <t>Servicii telecomunicatii speciale</t>
  </si>
  <si>
    <t>64200000-8</t>
  </si>
  <si>
    <t>Servicii de telecomunicatii</t>
  </si>
  <si>
    <t>20.01.30</t>
  </si>
  <si>
    <t>137</t>
  </si>
  <si>
    <t>138</t>
  </si>
  <si>
    <t>39561120-9</t>
  </si>
  <si>
    <t>Banda textila</t>
  </si>
  <si>
    <t>144</t>
  </si>
  <si>
    <t>Servicii intretinere masina de francat</t>
  </si>
  <si>
    <t>50310000-1</t>
  </si>
  <si>
    <t>Repararea si intretinerea masinilor de birou</t>
  </si>
  <si>
    <t>66514110-0</t>
  </si>
  <si>
    <t>Servicii de asigurare a autovehiculelor</t>
  </si>
  <si>
    <t>Servicii de certificare semnatura electronica pt ANAF+SEAP</t>
  </si>
  <si>
    <t>79132100-9</t>
  </si>
  <si>
    <t>Servicii de certificare a semnaturii electronice</t>
  </si>
  <si>
    <t>50730000-1</t>
  </si>
  <si>
    <t>Servicii intretinere ascensoare</t>
  </si>
  <si>
    <t>50750000-7</t>
  </si>
  <si>
    <t>Servicii de intretinere a ascensoarelor</t>
  </si>
  <si>
    <t>Servicii de dezinfectie si de dezinsectie,Servicii de deratizare</t>
  </si>
  <si>
    <t>79713000-5</t>
  </si>
  <si>
    <t>Servicii de paza</t>
  </si>
  <si>
    <t>Revizii 3 autoturisme</t>
  </si>
  <si>
    <t>Servicii spalare autoturisme</t>
  </si>
  <si>
    <t>50112300-6</t>
  </si>
  <si>
    <t>Servicii de spalare a automobilelor si servicii similare</t>
  </si>
  <si>
    <t>Pneuri autoturisme</t>
  </si>
  <si>
    <t>34351100-3</t>
  </si>
  <si>
    <t>Pneuri pentru autovehicule</t>
  </si>
  <si>
    <t>Feronerie</t>
  </si>
  <si>
    <t>44316510-6</t>
  </si>
  <si>
    <t>Materiale pt bai (baterii lavoar,vase WC, capace,rezervoare etc)</t>
  </si>
  <si>
    <t>39137000-1</t>
  </si>
  <si>
    <t>Agenti de dedurizare a apei</t>
  </si>
  <si>
    <t>15981100-9</t>
  </si>
  <si>
    <t>Apa minerala plata</t>
  </si>
  <si>
    <t>Freon pentru aparatele de aer conditionat</t>
  </si>
  <si>
    <t>24951311-8</t>
  </si>
  <si>
    <t>Produse antigel</t>
  </si>
  <si>
    <t>71630000-3</t>
  </si>
  <si>
    <t>Servicii de inspectie si testare tehnica</t>
  </si>
  <si>
    <t>45310000-3</t>
  </si>
  <si>
    <t>Lucrari de instalatii electrice</t>
  </si>
  <si>
    <t>79995200-7</t>
  </si>
  <si>
    <t>Servicii de catalogare</t>
  </si>
  <si>
    <t>Servicii curatenie sediu OSIM</t>
  </si>
  <si>
    <t>90910000-9</t>
  </si>
  <si>
    <t>Servicii de curatenie</t>
  </si>
  <si>
    <t>Anunturi de publicitate</t>
  </si>
  <si>
    <t>79341000-6</t>
  </si>
  <si>
    <t>Servicii de publicitate</t>
  </si>
  <si>
    <t>Servicii de reparare si intretinere a centralei telefonice</t>
  </si>
  <si>
    <t>50334130-5</t>
  </si>
  <si>
    <t>Servicii schimbare si montare anvelope</t>
  </si>
  <si>
    <t>50116500-6</t>
  </si>
  <si>
    <t>Brevete</t>
  </si>
  <si>
    <t>20.05.30</t>
  </si>
  <si>
    <t>32550000-3</t>
  </si>
  <si>
    <t>Echipament telefonic</t>
  </si>
  <si>
    <t>Stampile</t>
  </si>
  <si>
    <t>30192153-8</t>
  </si>
  <si>
    <t>Stampile cu text</t>
  </si>
  <si>
    <t>42512200-0</t>
  </si>
  <si>
    <t>Dispozitive de climatizare de perete</t>
  </si>
  <si>
    <t>Servicii cazare interna</t>
  </si>
  <si>
    <t>20.06.01</t>
  </si>
  <si>
    <t>98341000-5</t>
  </si>
  <si>
    <t>Servicii de cazare</t>
  </si>
  <si>
    <t>Servicii transport intern</t>
  </si>
  <si>
    <t>60140000-1</t>
  </si>
  <si>
    <t>Transport de pasageri ocazional</t>
  </si>
  <si>
    <t>Servicii transport aerian extern</t>
  </si>
  <si>
    <t>20.06.02</t>
  </si>
  <si>
    <t>60400000-2</t>
  </si>
  <si>
    <t>Servicii de transport aerian</t>
  </si>
  <si>
    <t>Asigurari medicale deplasari</t>
  </si>
  <si>
    <t>66512200-4</t>
  </si>
  <si>
    <t>Servicii de asigurare de sanatate</t>
  </si>
  <si>
    <t>20.12</t>
  </si>
  <si>
    <t>79211110-0</t>
  </si>
  <si>
    <t>Servicii de gestionare a salariilor</t>
  </si>
  <si>
    <t>Cursuri pregatire profesionala</t>
  </si>
  <si>
    <t>20.13</t>
  </si>
  <si>
    <t>80530000-8</t>
  </si>
  <si>
    <t>Servicii de formare profesionala</t>
  </si>
  <si>
    <t>20.14</t>
  </si>
  <si>
    <t>Servicii medicina muncii</t>
  </si>
  <si>
    <t>85147000-1</t>
  </si>
  <si>
    <t>Servicii de medicina muncii</t>
  </si>
  <si>
    <t>Servicii SSM si SSU</t>
  </si>
  <si>
    <t>79417000-0</t>
  </si>
  <si>
    <t>Servicii de consultanta in domeniul securitatii</t>
  </si>
  <si>
    <t>Produse protocol</t>
  </si>
  <si>
    <t>20.30.02</t>
  </si>
  <si>
    <t>Servicii de inchiriere 3 locuri parcare</t>
  </si>
  <si>
    <t>20.30.04</t>
  </si>
  <si>
    <t>63712400-7</t>
  </si>
  <si>
    <t>Servicii de parcare</t>
  </si>
  <si>
    <t>79956000-0</t>
  </si>
  <si>
    <t>Servicii de organizare de targuri si expozitii</t>
  </si>
  <si>
    <t>79952000-2</t>
  </si>
  <si>
    <t>Servicii pentru evenimente</t>
  </si>
  <si>
    <t>Diplome Brevete</t>
  </si>
  <si>
    <t>20.30.30</t>
  </si>
  <si>
    <t>71.01.02</t>
  </si>
  <si>
    <t>30213100-6</t>
  </si>
  <si>
    <t>Computere portabile</t>
  </si>
  <si>
    <t>48820000-2</t>
  </si>
  <si>
    <t>Servere</t>
  </si>
  <si>
    <t>42500000-1</t>
  </si>
  <si>
    <t>Echipamente de racire si de ventilare</t>
  </si>
  <si>
    <t>30121200-5</t>
  </si>
  <si>
    <t>Echipament de fotocopiere</t>
  </si>
  <si>
    <t>71.01.30</t>
  </si>
  <si>
    <t>48624000-8</t>
  </si>
  <si>
    <t>48760000-3</t>
  </si>
  <si>
    <t>Pachete software de protectie antivirus</t>
  </si>
  <si>
    <t>48761000-0</t>
  </si>
  <si>
    <t>Pachete software antivirus</t>
  </si>
  <si>
    <t>Chirie Ghica 3</t>
  </si>
  <si>
    <t>70310000-7</t>
  </si>
  <si>
    <t>Servicii de inchiriere sau de vanzare de imobile</t>
  </si>
  <si>
    <t>44221000-5</t>
  </si>
  <si>
    <t>Ferestre, usi si articole conexe</t>
  </si>
  <si>
    <t>Servicii mentenanta softuri Reliable Assets, Help Desk si Registre Marci si Desene</t>
  </si>
  <si>
    <t>71.01.03</t>
  </si>
  <si>
    <t>ABC</t>
  </si>
  <si>
    <t>Servicii interventii sisteme electrice</t>
  </si>
  <si>
    <t>86</t>
  </si>
  <si>
    <t>87</t>
  </si>
  <si>
    <t>94</t>
  </si>
  <si>
    <t>95</t>
  </si>
  <si>
    <t>97</t>
  </si>
  <si>
    <t>105</t>
  </si>
  <si>
    <t>114</t>
  </si>
  <si>
    <t>116</t>
  </si>
  <si>
    <t>117</t>
  </si>
  <si>
    <t>131</t>
  </si>
  <si>
    <t>Piese schimb pentru echipamentele de climatizare</t>
  </si>
  <si>
    <t>09132000-3, 09134200-9</t>
  </si>
  <si>
    <t>Pachete software pentru sisteme de operare pentru computere personale</t>
  </si>
  <si>
    <t>TOTAL GENERAL</t>
  </si>
  <si>
    <t>Servicii de reparare si de intretinere a echipamentului de securitate</t>
  </si>
  <si>
    <t>Servicii de asistenţă pentru software</t>
  </si>
  <si>
    <t>Servicii de reparare si de intretinere a centralelor telefonice</t>
  </si>
  <si>
    <t>Nr. crt</t>
  </si>
  <si>
    <t>Articole de birou si papetarie</t>
  </si>
  <si>
    <t xml:space="preserve">Cartuse tonere </t>
  </si>
  <si>
    <t>Geamuri</t>
  </si>
  <si>
    <t xml:space="preserve">Servicii de consultanta, asistenta de specialitate pentru mentinerea si dezvoltarea sistemului de calitate si auditare interna </t>
  </si>
  <si>
    <t>Marketing</t>
  </si>
  <si>
    <t>Inchiriere aparatura sonorizare, echip audio video, translatie simultana</t>
  </si>
  <si>
    <t>SET</t>
  </si>
  <si>
    <t>ABC si SET</t>
  </si>
  <si>
    <t>DE</t>
  </si>
  <si>
    <t>Sistem hardware pt stocare centralizata de date</t>
  </si>
  <si>
    <t>BDSI</t>
  </si>
  <si>
    <t>Servicii accesare baza de date Epoque</t>
  </si>
  <si>
    <t>Servicii mentenanta depunere electronica TM si DM si BackOffice Marci si DM</t>
  </si>
  <si>
    <t>Servicii suport pentru sistemul de gestiune baze de date Informix -reinnoire suport</t>
  </si>
  <si>
    <t>Servicii actualizare si suport  Intralegis</t>
  </si>
  <si>
    <t>SAPA</t>
  </si>
  <si>
    <t>Structura de securitate</t>
  </si>
  <si>
    <t>Inventarierea documentelor clasificate in vederea declasificarii 60000 dosare</t>
  </si>
  <si>
    <t>PSI</t>
  </si>
  <si>
    <t>Servicii intretinere echipamente climatizare, centrala termica si hidrofor</t>
  </si>
  <si>
    <t>Servicii de reparare si de intretinere a grupurilor de refrigerare</t>
  </si>
  <si>
    <t>Servicii de consultanta pentru refacere state de plata</t>
  </si>
  <si>
    <t>Servicii intretinere si reparare faxuri, imprimante si fotocopiatoare</t>
  </si>
  <si>
    <t>50313100-3</t>
  </si>
  <si>
    <t>Servicii de reparare a fotocopiatoarelor</t>
  </si>
  <si>
    <t>Produse de curatare echipamente de birou</t>
  </si>
  <si>
    <t xml:space="preserve">Baterii si acumulatori </t>
  </si>
  <si>
    <t>Articole sanitare</t>
  </si>
  <si>
    <t>44411000-4</t>
  </si>
  <si>
    <t>Articole si accesorii electrice</t>
  </si>
  <si>
    <t>31680000-6</t>
  </si>
  <si>
    <t>Servicii organizare vizite oficiale - Henri Coanda</t>
  </si>
  <si>
    <t>107</t>
  </si>
  <si>
    <t>108</t>
  </si>
  <si>
    <t>109</t>
  </si>
  <si>
    <t>34300000-0</t>
  </si>
  <si>
    <t>Piese şi accesorii pentru vehicule şi pentru motoare de vehicule</t>
  </si>
  <si>
    <t xml:space="preserve">Servicii de actualizare informatica </t>
  </si>
  <si>
    <t>72200000-7</t>
  </si>
  <si>
    <t>Servicii de programare si de consultanta software</t>
  </si>
  <si>
    <t>98390000-3</t>
  </si>
  <si>
    <t>Alte servicii</t>
  </si>
  <si>
    <t>79419000-4</t>
  </si>
  <si>
    <t>Servicii de consultanţă în domeniul evaluării</t>
  </si>
  <si>
    <t>30233000-1</t>
  </si>
  <si>
    <t>Dispozitive de stocare şi citire</t>
  </si>
  <si>
    <t>31400000-0</t>
  </si>
  <si>
    <t>Acumulatori, pile galvanice şi baterii primare</t>
  </si>
  <si>
    <t>44423200-3</t>
  </si>
  <si>
    <t>Scări</t>
  </si>
  <si>
    <t>30216110-0</t>
  </si>
  <si>
    <t>Scanere informatice</t>
  </si>
  <si>
    <t>42122000-0</t>
  </si>
  <si>
    <t>Pompe</t>
  </si>
  <si>
    <t>79132000-8</t>
  </si>
  <si>
    <t>Servicii de certificare</t>
  </si>
  <si>
    <t>Piese si accesorii pentru vehicule si pentru motoare de vehicule, Servicii de reparare a automobilelor</t>
  </si>
  <si>
    <t>Furnituri de birou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</si>
  <si>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</si>
  <si>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</si>
  <si>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</si>
  <si>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</si>
  <si>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</si>
  <si>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</si>
  <si>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</si>
  <si>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</si>
  <si>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</si>
  <si>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</si>
  <si>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</si>
  <si>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Consultanta si expertiza</t>
  </si>
  <si>
    <t>Pregatire profesionala</t>
  </si>
  <si>
    <t>Protectia muncii</t>
  </si>
  <si>
    <t>Protocol si reprezentare</t>
  </si>
  <si>
    <t>Chirii</t>
  </si>
  <si>
    <t>Alte cheltuieli cu bunuri si servicii</t>
  </si>
  <si>
    <t>Masini, echipamente si mijloace de transport</t>
  </si>
  <si>
    <t>Mobilier, aparatura birotica si alte active corporale</t>
  </si>
  <si>
    <t>Alte active fixe</t>
  </si>
  <si>
    <t>Servicii de determinare prin expertiza</t>
  </si>
  <si>
    <t>71317000-3</t>
  </si>
  <si>
    <t>Servicii de consultanta in protectia contra riscurilor si in controlul riscurilor</t>
  </si>
  <si>
    <t>Materiale protectia muncii ( alcool, dezinfectanti, manusi, sapun, crema maini) - personal adm, ABC si SET;</t>
  </si>
  <si>
    <t>Inchieiere standuri Targuri /Expozitii</t>
  </si>
  <si>
    <t>CD uri si DVD uri</t>
  </si>
  <si>
    <t>Gloria Popescu</t>
  </si>
  <si>
    <t>Parfumuri si deodorizante de interior</t>
  </si>
  <si>
    <t>39811000-0</t>
  </si>
  <si>
    <t>Procedura simplificata proprie pentru  servicii anexa 2</t>
  </si>
  <si>
    <t xml:space="preserve"> Echipament de procesare a datelor</t>
  </si>
  <si>
    <t>30236200-4</t>
  </si>
  <si>
    <t>Servicii de reparare echipamente IT</t>
  </si>
  <si>
    <t>30124000-4</t>
  </si>
  <si>
    <t>Piese si accesorii pentru masini de birou</t>
  </si>
  <si>
    <t>30234300-1, 30234400-2</t>
  </si>
  <si>
    <t>Compact-discuri (CD-uri), Discuri digitale polivalente (DVD-uri)</t>
  </si>
  <si>
    <t>Piese de schimb pentru imprimante, multifunctionale</t>
  </si>
  <si>
    <t>48313000-5</t>
  </si>
  <si>
    <t>Pachete software de recunoaştere optică a caracterelor (OCR)</t>
  </si>
  <si>
    <t>33140000-3, 33631600-8</t>
  </si>
  <si>
    <t>Electrice-becuri, tuburi fluorescente, prize, intrerupatoare, cabluri, tablouri electrice, sigurante etc</t>
  </si>
  <si>
    <t>Com.de monitorizare</t>
  </si>
  <si>
    <t>Reinnoire servicii suport Fortinet</t>
  </si>
  <si>
    <t>Servicii de asistenta pentru software</t>
  </si>
  <si>
    <t>Servicii ISCIR cazane, lifturi, hidrofor; Servicii ITP autoturisme</t>
  </si>
  <si>
    <t xml:space="preserve"> Reinoire servicii mentenanta mesagerie electronica E-mail Axigen</t>
  </si>
  <si>
    <t>Consumabile imprimante (unitati de imagine, waste tonere, kituri mentenanta, etc)</t>
  </si>
  <si>
    <t>72253000-3</t>
  </si>
  <si>
    <t>Servicii de ajutor pentru utilizatori şi servicii de asistenţă</t>
  </si>
  <si>
    <t>90921000-9, 90923000-3</t>
  </si>
  <si>
    <t>34300000-0, 50112100-4</t>
  </si>
  <si>
    <t>Servicii de reparare a pneurilor, inclusiv montare si echilibrare</t>
  </si>
  <si>
    <t>Furnizare apa dozatoare</t>
  </si>
  <si>
    <t xml:space="preserve">Servicii verificare/reumplere stingatoare si verificare hidranti </t>
  </si>
  <si>
    <t>50413200-5</t>
  </si>
  <si>
    <t>Servicii de reparare si intretinere a echipamentului de stingere a incendiilor</t>
  </si>
  <si>
    <t>Ornamente</t>
  </si>
  <si>
    <t>39298500-2</t>
  </si>
  <si>
    <t>22458000-5</t>
  </si>
  <si>
    <t>Imprimate la comanda</t>
  </si>
  <si>
    <t>Inchiriere sali conferinte, seminarii</t>
  </si>
  <si>
    <t>Marketing si Coop. Internationala</t>
  </si>
  <si>
    <t>22450000-9, 30160000-8</t>
  </si>
  <si>
    <t>Imprimate nefalsificabile, Carduri magnetice</t>
  </si>
  <si>
    <t>79951000-5</t>
  </si>
  <si>
    <t>Servicii de organizare de seminarii</t>
  </si>
  <si>
    <t>Piese de schimb pentru sistemul de securitate</t>
  </si>
  <si>
    <t>34913000-0</t>
  </si>
  <si>
    <t>Diverse piese de schimb</t>
  </si>
  <si>
    <t>35125300-2</t>
  </si>
  <si>
    <t>Camere video de securitate</t>
  </si>
  <si>
    <t>Dosare diverse tipuri si marimi</t>
  </si>
  <si>
    <t xml:space="preserve">Servicii intretinere/revizii generator </t>
  </si>
  <si>
    <t>Aparate si Rezerve parfumuri aparate electrice</t>
  </si>
  <si>
    <t>30199230-1</t>
  </si>
  <si>
    <t>30160000-8</t>
  </si>
  <si>
    <t>Carduri magnetice</t>
  </si>
  <si>
    <t>Piese de schimb pentru echipamentele de protectie antiincendiu</t>
  </si>
  <si>
    <t>Acord Cadru in derulare</t>
  </si>
  <si>
    <t>Panza de legatorie</t>
  </si>
  <si>
    <t>19212300-8</t>
  </si>
  <si>
    <t>Panza</t>
  </si>
  <si>
    <t>Piese de schimb pentru masina de francat</t>
  </si>
  <si>
    <t>Telefoane mobile</t>
  </si>
  <si>
    <t>32250000-0</t>
  </si>
  <si>
    <t>Servicii notariale</t>
  </si>
  <si>
    <t>79100000-5</t>
  </si>
  <si>
    <t>Servicii juridice</t>
  </si>
  <si>
    <t>Sistem licente si software pentru sistem hardware stocare centralizata de date</t>
  </si>
  <si>
    <t>Servicii proiectare reabilitare cladiri</t>
  </si>
  <si>
    <t>Servicii instalare/configurare sistem hardware stocare centralizata de date</t>
  </si>
  <si>
    <t>72265000-0</t>
  </si>
  <si>
    <t>Servicii de configurare de software</t>
  </si>
  <si>
    <t>30213000-5</t>
  </si>
  <si>
    <t>Computere personale</t>
  </si>
  <si>
    <t>48611000-4</t>
  </si>
  <si>
    <t>Pachete software pentru baze de date</t>
  </si>
  <si>
    <t>48322000-1</t>
  </si>
  <si>
    <t>Pachete software pentru grafică</t>
  </si>
  <si>
    <t>71221000-3</t>
  </si>
  <si>
    <t>Servicii de arhitectură pentru construcţii</t>
  </si>
  <si>
    <t>01.01.2018</t>
  </si>
  <si>
    <t xml:space="preserve">Servicii mentenanta sistem complex de securitate </t>
  </si>
  <si>
    <t xml:space="preserve">Servicii stocare benzi back up </t>
  </si>
  <si>
    <t>Unitati de memorie interne si externe inclusiv memory stick-uri</t>
  </si>
  <si>
    <t>Echipament climatizare cladire noua (chiller)</t>
  </si>
  <si>
    <t>Scanner color cu ADF</t>
  </si>
  <si>
    <t>Servicii de recertificare ISO 9001:2015</t>
  </si>
  <si>
    <t>Comisia de monitorizare</t>
  </si>
  <si>
    <t xml:space="preserve">Strategie si Marketing </t>
  </si>
  <si>
    <t>BRURG</t>
  </si>
  <si>
    <t>Monitor  PC 32 inchi</t>
  </si>
  <si>
    <t>Marci</t>
  </si>
  <si>
    <t>Produse protocol DG</t>
  </si>
  <si>
    <t>Servicii acces Portal Institutii Publice online</t>
  </si>
  <si>
    <t xml:space="preserve">Servicii salubrizare </t>
  </si>
  <si>
    <t>102</t>
  </si>
  <si>
    <t>118</t>
  </si>
  <si>
    <t>31.12.2018</t>
  </si>
  <si>
    <t>Consumabile medicale, Antiseptice si dezinfectante</t>
  </si>
  <si>
    <t>Acord Cadru 2016</t>
  </si>
  <si>
    <t>01.03.2018</t>
  </si>
  <si>
    <t>Achizitie directa</t>
  </si>
  <si>
    <t>Utilitati</t>
  </si>
  <si>
    <t>Servicii traducere</t>
  </si>
  <si>
    <t>79530000-8</t>
  </si>
  <si>
    <t>Servicii de traducere</t>
  </si>
  <si>
    <t>32333100-7</t>
  </si>
  <si>
    <t>Aparate de înregistrare video</t>
  </si>
  <si>
    <t>22462000-6</t>
  </si>
  <si>
    <t>Materiale publicitare</t>
  </si>
  <si>
    <t>30231300-0</t>
  </si>
  <si>
    <t>Ecrane de afişare</t>
  </si>
  <si>
    <t>31156000-4</t>
  </si>
  <si>
    <t>Surse de alimentare electrică discontinuă</t>
  </si>
  <si>
    <t xml:space="preserve">03121210-0, 15321000-4, 15511600-9, 15810000-9, 15830000-5, 15860000-4, 15981000-8, 15982000-5, 33760000-5, 33772000-2, 39221110-1, 39221120-4, 39222100-5, 55310000-6, 18530000-3, 22841000-7, 22459000-2 </t>
  </si>
  <si>
    <t xml:space="preserve">Aranjamente florale,Sucuri de fructe,Lapte condensat,Produse de panificatie, produse de patiserie si de cofetarie,Zahar si produse conexe,Cafea, ceai si produse conexe,Apa minerala,Bauturi nealcoolice,Hartie igienica, batiste, servete din hartie pentru maini si,Articole de unica folosinta din hartie,Vesela,Cani si pahare,Articole de catering de unica folosinta,Servicii de restaurant cu ospatari,Cadouri si recompense, Albume de colectii, Bilete </t>
  </si>
  <si>
    <t xml:space="preserve">Hard disckuri echipamente de calcul (interne si externe) </t>
  </si>
  <si>
    <t xml:space="preserve">Telefoane fixe </t>
  </si>
  <si>
    <t xml:space="preserve">Scari metalice </t>
  </si>
  <si>
    <t>Combustibil-benzina si motorina pentru  autoturismele OSIM</t>
  </si>
  <si>
    <t xml:space="preserve">Switch-uri </t>
  </si>
  <si>
    <t xml:space="preserve">Banda tricolora </t>
  </si>
  <si>
    <t xml:space="preserve">Servicii asigurare autoturisme RCA/CASCO/rovinete </t>
  </si>
  <si>
    <t>Servicii dezinsectie,  deratizare, dezinfectie</t>
  </si>
  <si>
    <t>Servicii de paza a sediului OSIM</t>
  </si>
  <si>
    <t xml:space="preserve">Sare pentru statia de dedurizare </t>
  </si>
  <si>
    <t xml:space="preserve">DVR-NVR hibrid min 16 canale </t>
  </si>
  <si>
    <t xml:space="preserve">Camere supraveghere sistem securitate </t>
  </si>
  <si>
    <t xml:space="preserve">Telefoane mobile </t>
  </si>
  <si>
    <t xml:space="preserve">Roll up uri </t>
  </si>
  <si>
    <t>Scannere</t>
  </si>
  <si>
    <t>Tipizate-Carduri tichete de masa,Carduri tichete vacanta, Bonuri combustibil</t>
  </si>
  <si>
    <t xml:space="preserve">Pompe ape uzate </t>
  </si>
  <si>
    <t xml:space="preserve">Laptop-uri </t>
  </si>
  <si>
    <t>Servere Intel Xeon E5</t>
  </si>
  <si>
    <t xml:space="preserve">UPS uri rackabile </t>
  </si>
  <si>
    <t xml:space="preserve">PC uri </t>
  </si>
  <si>
    <t xml:space="preserve">Reinnoire Licente antivirus cu antimalware </t>
  </si>
  <si>
    <t xml:space="preserve"> Licenta antivirus E-mail </t>
  </si>
  <si>
    <t xml:space="preserve"> Certificate de Server depunere electronica Inventii </t>
  </si>
  <si>
    <t xml:space="preserve">Upgrade Licente Abby Fine Reader </t>
  </si>
  <si>
    <t xml:space="preserve">Servere </t>
  </si>
  <si>
    <t xml:space="preserve">Timbre autocolante pt Certificate </t>
  </si>
  <si>
    <t xml:space="preserve">Carduri magnetice acces </t>
  </si>
  <si>
    <t>Servicii de fotocopiere acte</t>
  </si>
  <si>
    <t>79521000-2</t>
  </si>
  <si>
    <t>Servicii de fotocopiere</t>
  </si>
  <si>
    <t>Servicii de reparare telefoane</t>
  </si>
  <si>
    <t>141</t>
  </si>
  <si>
    <t>50334140-8</t>
  </si>
  <si>
    <t>Servicii de reparare si intretinere a aparatelor telefonice</t>
  </si>
  <si>
    <t>Procedura Simplificata 8 loturi 2017</t>
  </si>
  <si>
    <t>Scanner performant</t>
  </si>
  <si>
    <t>Laptop-uri achizionate in anul 2017</t>
  </si>
  <si>
    <t>Servere achizitionate in anul 2017</t>
  </si>
  <si>
    <t>PC uri  achizitionate in anul 2017</t>
  </si>
  <si>
    <t xml:space="preserve">Licenta Corel Draw Graphics </t>
  </si>
  <si>
    <t xml:space="preserve">Licente Windows  </t>
  </si>
  <si>
    <t xml:space="preserve">Licente Windows achizitionate in anul 2017 </t>
  </si>
  <si>
    <t>Licente Fine Reader Engine</t>
  </si>
  <si>
    <t>100</t>
  </si>
  <si>
    <t>103</t>
  </si>
  <si>
    <t>104</t>
  </si>
  <si>
    <t>110</t>
  </si>
  <si>
    <t>120</t>
  </si>
  <si>
    <t>122</t>
  </si>
  <si>
    <t>125</t>
  </si>
  <si>
    <t>126</t>
  </si>
  <si>
    <t>128</t>
  </si>
  <si>
    <t>129</t>
  </si>
  <si>
    <t>130</t>
  </si>
  <si>
    <t>133</t>
  </si>
  <si>
    <t>134</t>
  </si>
  <si>
    <t>135</t>
  </si>
  <si>
    <t>136</t>
  </si>
  <si>
    <t>139</t>
  </si>
  <si>
    <t>140</t>
  </si>
  <si>
    <t>142</t>
  </si>
  <si>
    <t>143</t>
  </si>
  <si>
    <t>contractate in 2017</t>
  </si>
  <si>
    <t xml:space="preserve">Aparate aer conditionat </t>
  </si>
  <si>
    <t xml:space="preserve">Imprimante multifunctionale performante </t>
  </si>
  <si>
    <t xml:space="preserve"> Acord Cadru cu 4 operatori economici 2017-2019</t>
  </si>
  <si>
    <t xml:space="preserve">Licitatie deschisa SEAP online </t>
  </si>
  <si>
    <t>72413000-8</t>
  </si>
  <si>
    <t>Servicii de proiectare de site-uri WWW (World Wide Web)</t>
  </si>
  <si>
    <t>111</t>
  </si>
  <si>
    <t xml:space="preserve"> Acord cadru 2016-2018 pana la data de 08.07.2018, Procedura Simplificata pentru acord cadru 2018-2020</t>
  </si>
  <si>
    <t>Procedura Simplificata SEAP online</t>
  </si>
  <si>
    <t xml:space="preserve">Serv Juridic </t>
  </si>
  <si>
    <t>Monitorul Oficial online -Expert-monitor</t>
  </si>
  <si>
    <t>Servicii refacere site - contract incheiat in 2017 cu prelungire valabilitate prin act aditional</t>
  </si>
  <si>
    <t>31.05.2018</t>
  </si>
  <si>
    <t>48730000-4</t>
  </si>
  <si>
    <t>Pachete software de securitate</t>
  </si>
  <si>
    <t>Licenta WinMag Plus Honeywell</t>
  </si>
  <si>
    <t>Sursa de finanţare</t>
  </si>
  <si>
    <t>Tipul şi obiectul contractului de achiziţie publică/acordului-cadru</t>
  </si>
  <si>
    <t>Modalitatea de achiziţionare</t>
  </si>
  <si>
    <t>Valoare estimată în lei cu TVA</t>
  </si>
  <si>
    <t xml:space="preserve">Valoare estimată în lei fără TVA </t>
  </si>
  <si>
    <t>Data/luna estimată pentru iniţiere procedură</t>
  </si>
  <si>
    <t>Data/luna  estimată atribuire contract de achiziţie publică/acord cadru</t>
  </si>
  <si>
    <t>Persoana responsabilă cu aplicarea procedurii de atribuire</t>
  </si>
  <si>
    <t>31.03.2018</t>
  </si>
  <si>
    <t>01.04.2018</t>
  </si>
  <si>
    <t>30.06.2018</t>
  </si>
  <si>
    <t>01.02.2018</t>
  </si>
  <si>
    <t>30.04.2018</t>
  </si>
  <si>
    <t>31.01.2018</t>
  </si>
  <si>
    <t>01.09.2018</t>
  </si>
  <si>
    <t>28.02.2018</t>
  </si>
  <si>
    <t>01.05.2018</t>
  </si>
  <si>
    <t>01.06.2018</t>
  </si>
  <si>
    <t xml:space="preserve">Procedura Simplificata SEAP online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</si>
</sst>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20" x14ac:knownFonts="1">
    <font>
      <sz val="10"/>
      <name val="Arial"/>
      <charset val="23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9"/>
      <name val="Times New Roman"/>
      <family val="1"/>
    </font>
    <font>
      <b/>
      <sz val="9"/>
      <color indexed="10"/>
      <name val="Times New Roman"/>
      <family val="1"/>
    </font>
    <font>
      <sz val="10"/>
      <name val="Arial"/>
      <family val="2"/>
    </font>
    <font>
      <sz val="10"/>
      <name val="Arial"/>
      <family val="2"/>
    </font>
    <font>
      <b/>
      <sz val="9"/>
      <name val="Times New Roman"/>
      <family val="1"/>
    </font>
    <font>
      <sz val="10"/>
      <name val="Times New Roman"/>
      <family val="1"/>
    </font>
    <font>
      <sz val="9"/>
      <color rgb="FFFF0000"/>
      <name val="Times New Roman"/>
      <family val="1"/>
    </font>
    <font>
      <b/>
      <sz val="9"/>
      <color rgb="FFFF0000"/>
      <name val="Times New Roman"/>
      <family val="1"/>
    </font>
    <font>
      <sz val="9"/>
      <color rgb="FF0070C0"/>
      <name val="Times New Roman"/>
      <family val="1"/>
    </font>
    <font>
      <sz val="10"/>
      <color rgb="FF0070C0"/>
      <name val="Times New Roman"/>
      <family val="1"/>
    </font>
    <font>
      <sz val="9"/>
      <color theme="3"/>
      <name val="Times New Roman"/>
      <family val="1"/>
    </font>
    <font>
      <sz val="10"/>
      <color theme="3"/>
      <name val="Times New Roman"/>
      <family val="1"/>
    </font>
    <font>
      <sz val="8"/>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7">
    <xf numFmtId="0" fontId="0" fillId="0" borderId="0"/>
    <xf numFmtId="0" fontId="6" fillId="0" borderId="0" applyNumberFormat="0" applyFill="0" applyBorder="0" applyAlignment="0" applyProtection="0">
      <alignment vertical="top"/>
      <protection locked="0"/>
    </xf>
    <xf numFmtId="0" fontId="5" fillId="0" borderId="0"/>
    <xf numFmtId="0" fontId="5" fillId="0" borderId="0"/>
    <xf numFmtId="0" fontId="10" fillId="0" borderId="0"/>
    <xf numFmtId="0" fontId="9"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4" fillId="0" borderId="0"/>
    <xf numFmtId="0" fontId="4" fillId="0" borderId="0"/>
    <xf numFmtId="0" fontId="10" fillId="0" borderId="0"/>
    <xf numFmtId="0" fontId="3" fillId="0" borderId="0"/>
    <xf numFmtId="0" fontId="3" fillId="0" borderId="0"/>
    <xf numFmtId="0" fontId="3" fillId="0" borderId="0"/>
    <xf numFmtId="0" fontId="3" fillId="0" borderId="0"/>
    <xf numFmtId="0" fontId="2" fillId="0" borderId="0"/>
    <xf numFmtId="0" fontId="2"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
    <xf numFmtId="0" fontId="0" fillId="0" borderId="0" xfId="0"/>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NumberFormat="1" applyFont="1"/>
    <xf numFmtId="49"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0"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 xfId="1" applyNumberFormat="1" applyFont="1" applyFill="1" applyBorder="1" applyAlignment="1" applyProtection="1">
      <alignment horizontal="center" vertical="center" wrapText="1"/>
    </xf>
    <xf numFmtId="49"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0" xfId="0" applyNumberFormat="1" applyFont="1" applyFill="1"/>
    <xf numFmtId="0" fontId="7" fillId="3" borderId="1" xfId="0" applyFont="1" applyFill="1" applyBorder="1" applyAlignment="1">
      <alignment horizontal="center" vertical="center" wrapText="1"/>
    </xf>
    <xf numFmtId="0" fontId="7" fillId="3" borderId="0" xfId="0" applyFont="1" applyFill="1" applyBorder="1" applyAlignment="1">
      <alignment vertical="center"/>
    </xf>
    <xf numFmtId="49" fontId="7" fillId="3" borderId="2" xfId="1" applyNumberFormat="1"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0" fontId="15" fillId="0" borderId="0" xfId="0" applyNumberFormat="1" applyFont="1"/>
    <xf numFmtId="49" fontId="7" fillId="2" borderId="1" xfId="0" applyNumberFormat="1"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0" fontId="7" fillId="3" borderId="0" xfId="0" applyFont="1" applyFill="1" applyBorder="1" applyAlignment="1">
      <alignment horizontal="center" vertical="center" wrapText="1"/>
    </xf>
    <xf numFmtId="0" fontId="7" fillId="4" borderId="0" xfId="0" applyNumberFormat="1" applyFont="1" applyFill="1"/>
    <xf numFmtId="4" fontId="7" fillId="2" borderId="8" xfId="0" applyNumberFormat="1" applyFont="1" applyFill="1" applyBorder="1" applyAlignment="1">
      <alignment horizontal="center" vertical="center" wrapText="1"/>
    </xf>
    <xf numFmtId="4" fontId="7" fillId="2" borderId="3"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0" xfId="0" applyNumberFormat="1" applyFont="1" applyFill="1" applyBorder="1"/>
    <xf numFmtId="4" fontId="7" fillId="3" borderId="0" xfId="0" applyNumberFormat="1" applyFont="1" applyFill="1" applyBorder="1" applyAlignment="1">
      <alignment horizontal="center" vertical="center" wrapText="1"/>
    </xf>
    <xf numFmtId="4" fontId="13" fillId="3" borderId="0" xfId="0" applyNumberFormat="1" applyFont="1" applyFill="1" applyBorder="1" applyAlignment="1">
      <alignment horizontal="center" vertical="center" wrapText="1"/>
    </xf>
    <xf numFmtId="49" fontId="11" fillId="3" borderId="1" xfId="1" applyNumberFormat="1" applyFont="1" applyFill="1" applyBorder="1" applyAlignment="1" applyProtection="1">
      <alignment horizontal="center" vertical="center" wrapText="1"/>
    </xf>
    <xf numFmtId="4" fontId="11" fillId="2" borderId="3"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9" fontId="14" fillId="3" borderId="1" xfId="1" applyNumberFormat="1" applyFont="1" applyFill="1" applyBorder="1" applyAlignment="1" applyProtection="1">
      <alignment horizontal="center" vertical="center" wrapText="1"/>
    </xf>
    <xf numFmtId="4" fontId="11" fillId="2" borderId="8" xfId="0" applyNumberFormat="1" applyFont="1" applyFill="1" applyBorder="1" applyAlignment="1">
      <alignment horizontal="center" vertical="center" wrapText="1"/>
    </xf>
    <xf numFmtId="4" fontId="12" fillId="2" borderId="0"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0" xfId="0" applyNumberFormat="1" applyFont="1"/>
    <xf numFmtId="4" fontId="7" fillId="2" borderId="1" xfId="0" applyNumberFormat="1" applyFont="1" applyFill="1" applyBorder="1" applyAlignment="1">
      <alignment vertical="center" wrapText="1"/>
    </xf>
    <xf numFmtId="0" fontId="12" fillId="3" borderId="0" xfId="0" applyNumberFormat="1" applyFont="1" applyFill="1"/>
    <xf numFmtId="0" fontId="16" fillId="0" borderId="0" xfId="0" applyFont="1" applyFill="1" applyBorder="1" applyAlignment="1">
      <alignment vertical="center"/>
    </xf>
    <xf numFmtId="0" fontId="7" fillId="3" borderId="3" xfId="0"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0" fontId="18" fillId="0" borderId="0" xfId="0" applyNumberFormat="1" applyFont="1"/>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1" fillId="0" borderId="0" xfId="0" applyNumberFormat="1" applyFont="1"/>
    <xf numFmtId="4" fontId="7" fillId="0" borderId="2" xfId="0" applyNumberFormat="1" applyFont="1" applyFill="1" applyBorder="1" applyAlignment="1">
      <alignment horizontal="center" vertical="center" wrapText="1"/>
    </xf>
    <xf numFmtId="0" fontId="7" fillId="0" borderId="0" xfId="0" applyFont="1" applyAlignment="1">
      <alignment horizontal="center" vertical="center"/>
    </xf>
    <xf numFmtId="0" fontId="7" fillId="3" borderId="0" xfId="0" applyNumberFormat="1" applyFont="1" applyFill="1" applyAlignment="1">
      <alignment horizontal="center" vertical="center"/>
    </xf>
    <xf numFmtId="0" fontId="7" fillId="3" borderId="1" xfId="0" applyNumberFormat="1" applyFont="1" applyFill="1" applyBorder="1"/>
    <xf numFmtId="4" fontId="19" fillId="3" borderId="1" xfId="0" applyNumberFormat="1" applyFont="1" applyFill="1" applyBorder="1" applyAlignment="1">
      <alignment horizontal="center" vertical="center" wrapText="1"/>
    </xf>
    <xf numFmtId="0" fontId="11" fillId="0" borderId="1" xfId="0" applyNumberFormat="1" applyFont="1" applyBorder="1"/>
    <xf numFmtId="0" fontId="11" fillId="0" borderId="1" xfId="0" applyNumberFormat="1" applyFont="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cellXfs>
  <cellStyles count="87">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2" xfId="10"/>
    <cellStyle name="Normal 4 2 2" xfId="15"/>
    <cellStyle name="Normal 4 2 2 2" xfId="58"/>
    <cellStyle name="Normal 4 2 2 2 2" xfId="86"/>
    <cellStyle name="Normal 4 2 2 3" xfId="41"/>
    <cellStyle name="Normal 4 2 2 3 2" xfId="74"/>
    <cellStyle name="Normal 4 2 2 4" xfId="28"/>
    <cellStyle name="Normal 4 2 2 5" xfId="66"/>
    <cellStyle name="Normal 4 2 3" xfId="54"/>
    <cellStyle name="Normal 4 2 3 2" xfId="82"/>
    <cellStyle name="Normal 4 2 4" xfId="49"/>
    <cellStyle name="Normal 4 2 4 2" xfId="78"/>
    <cellStyle name="Normal 4 2 5" xfId="36"/>
    <cellStyle name="Normal 4 2 5 2" xfId="70"/>
    <cellStyle name="Normal 4 2 6" xfId="23"/>
    <cellStyle name="Normal 4 2 7" xfId="62"/>
    <cellStyle name="Normal 4 3" xfId="13"/>
    <cellStyle name="Normal 4 3 2" xfId="56"/>
    <cellStyle name="Normal 4 3 2 2" xfId="84"/>
    <cellStyle name="Normal 4 3 3" xfId="39"/>
    <cellStyle name="Normal 4 3 3 2" xfId="72"/>
    <cellStyle name="Normal 4 3 4" xfId="26"/>
    <cellStyle name="Normal 4 3 5" xfId="64"/>
    <cellStyle name="Normal 4 4" xfId="52"/>
    <cellStyle name="Normal 4 4 2" xfId="80"/>
    <cellStyle name="Normal 4 5" xfId="43"/>
    <cellStyle name="Normal 4 5 2" xfId="76"/>
    <cellStyle name="Normal 4 6" xfId="30"/>
    <cellStyle name="Normal 4 6 2" xfId="68"/>
    <cellStyle name="Normal 4 7" xfId="17"/>
    <cellStyle name="Normal 4 8" xfId="60"/>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3" xfId="38"/>
    <cellStyle name="Normal 6 2 3 2" xfId="71"/>
    <cellStyle name="Normal 6 2 4" xfId="25"/>
    <cellStyle name="Normal 6 2 5" xfId="63"/>
    <cellStyle name="Normal 6 3" xfId="51"/>
    <cellStyle name="Normal 6 3 2" xfId="79"/>
    <cellStyle name="Normal 6 4" xfId="42"/>
    <cellStyle name="Normal 6 4 2" xfId="75"/>
    <cellStyle name="Normal 6 5" xfId="29"/>
    <cellStyle name="Normal 6 5 2" xfId="67"/>
    <cellStyle name="Normal 6 6" xfId="16"/>
    <cellStyle name="Normal 6 7" xfId="59"/>
    <cellStyle name="Normal 7" xfId="9"/>
    <cellStyle name="Normal 7 2" xfId="14"/>
    <cellStyle name="Normal 7 2 2" xfId="57"/>
    <cellStyle name="Normal 7 2 2 2" xfId="85"/>
    <cellStyle name="Normal 7 2 3" xfId="40"/>
    <cellStyle name="Normal 7 2 3 2" xfId="73"/>
    <cellStyle name="Normal 7 2 4" xfId="27"/>
    <cellStyle name="Normal 7 2 5" xfId="65"/>
    <cellStyle name="Normal 7 3" xfId="53"/>
    <cellStyle name="Normal 7 3 2" xfId="81"/>
    <cellStyle name="Normal 7 4" xfId="48"/>
    <cellStyle name="Normal 7 4 2" xfId="77"/>
    <cellStyle name="Normal 7 5" xfId="35"/>
    <cellStyle name="Normal 7 5 2" xfId="69"/>
    <cellStyle name="Normal 7 6" xfId="22"/>
    <cellStyle name="Normal 7 7" xfId="61"/>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8"/>
  <sheetViews>
    <sheetView tabSelected="1" view="pageLayout" topLeftCell="A116" zoomScale="120" zoomScaleNormal="100" zoomScalePageLayoutView="120" workbookViewId="0">
      <selection activeCell="C120" sqref="C120"/>
    </sheetView>
  </sheetViews>
  <sheetFormatPr defaultRowHeight="12" outlineLevelCol="1" x14ac:dyDescent="0.2"/>
  <cols>
    <col min="1" max="1" width="5.140625" style="28" customWidth="1"/>
    <col min="2" max="2" width="7.85546875" style="6" customWidth="1"/>
    <col min="3" max="3" width="17.42578125" style="1" customWidth="1"/>
    <col min="4" max="4" width="8.42578125" style="4" customWidth="1"/>
    <col min="5" max="5" width="10.28515625" style="5" customWidth="1" outlineLevel="1"/>
    <col min="6" max="6" width="14.85546875" style="5" customWidth="1" outlineLevel="1"/>
    <col min="7" max="7" width="13" style="1" customWidth="1"/>
    <col min="8" max="8" width="12.28515625" style="11" customWidth="1"/>
    <col min="9" max="9" width="12.28515625" style="5" customWidth="1"/>
    <col min="10" max="10" width="13.7109375" style="1" customWidth="1"/>
    <col min="11" max="11" width="12.5703125" style="1" customWidth="1"/>
    <col min="12" max="12" width="9.85546875" style="1" customWidth="1"/>
    <col min="13" max="16384" width="9.140625" style="2"/>
  </cols>
  <sheetData>
    <row r="1" spans="1:12" ht="12.75" thickBot="1" x14ac:dyDescent="0.25">
      <c r="H1" s="1"/>
    </row>
    <row r="2" spans="1:12" s="1" customFormat="1" ht="102.75" customHeight="1" thickBot="1" x14ac:dyDescent="0.25">
      <c r="A2" s="55" t="s">
        <v>343</v>
      </c>
      <c r="B2" s="56" t="s">
        <v>2</v>
      </c>
      <c r="C2" s="56" t="s">
        <v>621</v>
      </c>
      <c r="D2" s="57" t="s">
        <v>620</v>
      </c>
      <c r="E2" s="58" t="s">
        <v>0</v>
      </c>
      <c r="F2" s="58" t="s">
        <v>1</v>
      </c>
      <c r="G2" s="59" t="s">
        <v>622</v>
      </c>
      <c r="H2" s="60" t="s">
        <v>624</v>
      </c>
      <c r="I2" s="58" t="s">
        <v>623</v>
      </c>
      <c r="J2" s="59" t="s">
        <v>625</v>
      </c>
      <c r="K2" s="61" t="s">
        <v>626</v>
      </c>
      <c r="L2" s="62" t="s">
        <v>627</v>
      </c>
    </row>
    <row r="3" spans="1:12" s="3" customFormat="1" ht="39.75" customHeight="1" x14ac:dyDescent="0.2">
      <c r="A3" s="23" t="s">
        <v>3</v>
      </c>
      <c r="B3" s="16" t="s">
        <v>4</v>
      </c>
      <c r="C3" s="15" t="s">
        <v>344</v>
      </c>
      <c r="D3" s="14" t="s">
        <v>5</v>
      </c>
      <c r="E3" s="7" t="s">
        <v>15</v>
      </c>
      <c r="F3" s="7" t="s">
        <v>16</v>
      </c>
      <c r="G3" s="7" t="s">
        <v>525</v>
      </c>
      <c r="H3" s="7">
        <v>50000</v>
      </c>
      <c r="I3" s="7">
        <f>H3*1.19</f>
        <v>59500</v>
      </c>
      <c r="J3" s="7" t="s">
        <v>504</v>
      </c>
      <c r="K3" s="30" t="s">
        <v>521</v>
      </c>
      <c r="L3" s="32" t="s">
        <v>428</v>
      </c>
    </row>
    <row r="4" spans="1:12" s="3" customFormat="1" ht="40.5" customHeight="1" x14ac:dyDescent="0.2">
      <c r="A4" s="23" t="s">
        <v>6</v>
      </c>
      <c r="B4" s="16" t="s">
        <v>4</v>
      </c>
      <c r="C4" s="15" t="s">
        <v>25</v>
      </c>
      <c r="D4" s="14" t="s">
        <v>5</v>
      </c>
      <c r="E4" s="7" t="s">
        <v>26</v>
      </c>
      <c r="F4" s="7" t="s">
        <v>27</v>
      </c>
      <c r="G4" s="7" t="s">
        <v>525</v>
      </c>
      <c r="H4" s="7">
        <v>4000</v>
      </c>
      <c r="I4" s="7">
        <f t="shared" ref="I4:I8" si="0">H4*1.19</f>
        <v>4760</v>
      </c>
      <c r="J4" s="7" t="s">
        <v>504</v>
      </c>
      <c r="K4" s="30" t="s">
        <v>521</v>
      </c>
      <c r="L4" s="32" t="s">
        <v>428</v>
      </c>
    </row>
    <row r="5" spans="1:12" s="3" customFormat="1" ht="39.75" customHeight="1" x14ac:dyDescent="0.2">
      <c r="A5" s="23" t="s">
        <v>7</v>
      </c>
      <c r="B5" s="16" t="s">
        <v>4</v>
      </c>
      <c r="C5" s="15" t="s">
        <v>474</v>
      </c>
      <c r="D5" s="14" t="s">
        <v>5</v>
      </c>
      <c r="E5" s="7" t="s">
        <v>40</v>
      </c>
      <c r="F5" s="7" t="s">
        <v>41</v>
      </c>
      <c r="G5" s="7" t="s">
        <v>525</v>
      </c>
      <c r="H5" s="7">
        <v>10000</v>
      </c>
      <c r="I5" s="7">
        <f t="shared" si="0"/>
        <v>11900</v>
      </c>
      <c r="J5" s="7" t="s">
        <v>504</v>
      </c>
      <c r="K5" s="30" t="s">
        <v>521</v>
      </c>
      <c r="L5" s="32" t="s">
        <v>428</v>
      </c>
    </row>
    <row r="6" spans="1:12" s="3" customFormat="1" ht="51" customHeight="1" x14ac:dyDescent="0.2">
      <c r="A6" s="23" t="s">
        <v>8</v>
      </c>
      <c r="B6" s="16" t="s">
        <v>4</v>
      </c>
      <c r="C6" s="15" t="s">
        <v>50</v>
      </c>
      <c r="D6" s="14" t="s">
        <v>5</v>
      </c>
      <c r="E6" s="7" t="s">
        <v>51</v>
      </c>
      <c r="F6" s="7" t="s">
        <v>52</v>
      </c>
      <c r="G6" s="7" t="s">
        <v>525</v>
      </c>
      <c r="H6" s="7">
        <v>50000</v>
      </c>
      <c r="I6" s="7">
        <f t="shared" si="0"/>
        <v>59500</v>
      </c>
      <c r="J6" s="7" t="s">
        <v>504</v>
      </c>
      <c r="K6" s="30" t="s">
        <v>521</v>
      </c>
      <c r="L6" s="32" t="s">
        <v>428</v>
      </c>
    </row>
    <row r="7" spans="1:12" s="3" customFormat="1" ht="34.5" customHeight="1" x14ac:dyDescent="0.2">
      <c r="A7" s="23" t="s">
        <v>9</v>
      </c>
      <c r="B7" s="16" t="s">
        <v>4</v>
      </c>
      <c r="C7" s="15" t="s">
        <v>67</v>
      </c>
      <c r="D7" s="14" t="s">
        <v>5</v>
      </c>
      <c r="E7" s="7" t="s">
        <v>477</v>
      </c>
      <c r="F7" s="7" t="s">
        <v>68</v>
      </c>
      <c r="G7" s="7" t="s">
        <v>525</v>
      </c>
      <c r="H7" s="7">
        <v>20000</v>
      </c>
      <c r="I7" s="7">
        <f t="shared" si="0"/>
        <v>23800</v>
      </c>
      <c r="J7" s="7" t="s">
        <v>504</v>
      </c>
      <c r="K7" s="30" t="s">
        <v>521</v>
      </c>
      <c r="L7" s="32" t="s">
        <v>428</v>
      </c>
    </row>
    <row r="8" spans="1:12" s="3" customFormat="1" ht="32.25" customHeight="1" x14ac:dyDescent="0.2">
      <c r="A8" s="23" t="s">
        <v>10</v>
      </c>
      <c r="B8" s="16" t="s">
        <v>253</v>
      </c>
      <c r="C8" s="15" t="s">
        <v>300</v>
      </c>
      <c r="D8" s="14" t="s">
        <v>5</v>
      </c>
      <c r="E8" s="15" t="s">
        <v>57</v>
      </c>
      <c r="F8" s="15" t="s">
        <v>58</v>
      </c>
      <c r="G8" s="7" t="s">
        <v>525</v>
      </c>
      <c r="H8" s="7">
        <v>5000</v>
      </c>
      <c r="I8" s="7">
        <f t="shared" si="0"/>
        <v>5950</v>
      </c>
      <c r="J8" s="7" t="s">
        <v>504</v>
      </c>
      <c r="K8" s="30" t="s">
        <v>628</v>
      </c>
      <c r="L8" s="32" t="s">
        <v>428</v>
      </c>
    </row>
    <row r="9" spans="1:12" s="22" customFormat="1" ht="32.25" customHeight="1" x14ac:dyDescent="0.2">
      <c r="A9" s="23" t="s">
        <v>11</v>
      </c>
      <c r="B9" s="21" t="s">
        <v>350</v>
      </c>
      <c r="C9" s="7" t="s">
        <v>482</v>
      </c>
      <c r="D9" s="14" t="s">
        <v>5</v>
      </c>
      <c r="E9" s="7" t="s">
        <v>483</v>
      </c>
      <c r="F9" s="7" t="s">
        <v>484</v>
      </c>
      <c r="G9" s="7" t="s">
        <v>525</v>
      </c>
      <c r="H9" s="7">
        <v>2000</v>
      </c>
      <c r="I9" s="19">
        <f t="shared" ref="I9:I17" si="1">H9*1.19</f>
        <v>2380</v>
      </c>
      <c r="J9" s="7" t="s">
        <v>504</v>
      </c>
      <c r="K9" s="30" t="s">
        <v>521</v>
      </c>
      <c r="L9" s="32" t="s">
        <v>428</v>
      </c>
    </row>
    <row r="10" spans="1:12" s="3" customFormat="1" ht="27" customHeight="1" x14ac:dyDescent="0.2">
      <c r="A10" s="37"/>
      <c r="B10" s="76" t="s">
        <v>5</v>
      </c>
      <c r="C10" s="77"/>
      <c r="D10" s="73" t="s">
        <v>401</v>
      </c>
      <c r="E10" s="75"/>
      <c r="F10" s="75"/>
      <c r="G10" s="74"/>
      <c r="H10" s="8">
        <f>SUM(H3:H9)</f>
        <v>141000</v>
      </c>
      <c r="I10" s="8">
        <f>SUM(I3:I9)</f>
        <v>167790</v>
      </c>
      <c r="J10" s="8"/>
      <c r="K10" s="41"/>
      <c r="L10" s="44"/>
    </row>
    <row r="11" spans="1:12" s="3" customFormat="1" ht="44.25" customHeight="1" x14ac:dyDescent="0.2">
      <c r="A11" s="17" t="s">
        <v>12</v>
      </c>
      <c r="B11" s="18" t="s">
        <v>4</v>
      </c>
      <c r="C11" s="19" t="s">
        <v>369</v>
      </c>
      <c r="D11" s="24" t="s">
        <v>78</v>
      </c>
      <c r="E11" s="10" t="s">
        <v>79</v>
      </c>
      <c r="F11" s="10" t="s">
        <v>80</v>
      </c>
      <c r="G11" s="10" t="s">
        <v>525</v>
      </c>
      <c r="H11" s="10">
        <v>1200</v>
      </c>
      <c r="I11" s="10">
        <f t="shared" si="1"/>
        <v>1428</v>
      </c>
      <c r="J11" s="10" t="s">
        <v>504</v>
      </c>
      <c r="K11" s="10" t="s">
        <v>521</v>
      </c>
      <c r="L11" s="33" t="s">
        <v>428</v>
      </c>
    </row>
    <row r="12" spans="1:12" s="3" customFormat="1" ht="29.25" customHeight="1" x14ac:dyDescent="0.2">
      <c r="A12" s="37"/>
      <c r="B12" s="76" t="s">
        <v>78</v>
      </c>
      <c r="C12" s="77"/>
      <c r="D12" s="73" t="s">
        <v>402</v>
      </c>
      <c r="E12" s="75"/>
      <c r="F12" s="75"/>
      <c r="G12" s="74"/>
      <c r="H12" s="12">
        <f>SUM(H11)</f>
        <v>1200</v>
      </c>
      <c r="I12" s="12">
        <f>SUM(I11)</f>
        <v>1428</v>
      </c>
      <c r="J12" s="12"/>
      <c r="K12" s="38"/>
      <c r="L12" s="44"/>
    </row>
    <row r="13" spans="1:12" s="3" customFormat="1" ht="33" customHeight="1" x14ac:dyDescent="0.2">
      <c r="A13" s="17" t="s">
        <v>13</v>
      </c>
      <c r="B13" s="18" t="s">
        <v>4</v>
      </c>
      <c r="C13" s="19" t="s">
        <v>84</v>
      </c>
      <c r="D13" s="24" t="s">
        <v>85</v>
      </c>
      <c r="E13" s="10" t="s">
        <v>86</v>
      </c>
      <c r="F13" s="10" t="s">
        <v>87</v>
      </c>
      <c r="G13" s="10" t="s">
        <v>526</v>
      </c>
      <c r="H13" s="10">
        <v>169300</v>
      </c>
      <c r="I13" s="10">
        <f t="shared" si="1"/>
        <v>201467</v>
      </c>
      <c r="J13" s="10" t="s">
        <v>504</v>
      </c>
      <c r="K13" s="10" t="s">
        <v>521</v>
      </c>
      <c r="L13" s="33" t="s">
        <v>428</v>
      </c>
    </row>
    <row r="14" spans="1:12" s="3" customFormat="1" ht="36" x14ac:dyDescent="0.2">
      <c r="A14" s="17" t="s">
        <v>14</v>
      </c>
      <c r="B14" s="24" t="s">
        <v>4</v>
      </c>
      <c r="C14" s="10" t="s">
        <v>89</v>
      </c>
      <c r="D14" s="24" t="s">
        <v>85</v>
      </c>
      <c r="E14" s="10" t="s">
        <v>90</v>
      </c>
      <c r="F14" s="10" t="s">
        <v>91</v>
      </c>
      <c r="G14" s="10" t="s">
        <v>526</v>
      </c>
      <c r="H14" s="10">
        <v>169300</v>
      </c>
      <c r="I14" s="10">
        <f t="shared" si="1"/>
        <v>201467</v>
      </c>
      <c r="J14" s="7" t="s">
        <v>504</v>
      </c>
      <c r="K14" s="30" t="s">
        <v>521</v>
      </c>
      <c r="L14" s="33" t="s">
        <v>428</v>
      </c>
    </row>
    <row r="15" spans="1:12" s="3" customFormat="1" ht="27.75" customHeight="1" x14ac:dyDescent="0.2">
      <c r="A15" s="37"/>
      <c r="B15" s="78" t="s">
        <v>85</v>
      </c>
      <c r="C15" s="78"/>
      <c r="D15" s="73" t="s">
        <v>403</v>
      </c>
      <c r="E15" s="75"/>
      <c r="F15" s="75"/>
      <c r="G15" s="74"/>
      <c r="H15" s="12">
        <f>SUM(H13:H14)</f>
        <v>338600</v>
      </c>
      <c r="I15" s="12">
        <f>SUM(I13:I14)</f>
        <v>402934</v>
      </c>
      <c r="J15" s="10"/>
      <c r="K15" s="31"/>
      <c r="L15" s="32"/>
    </row>
    <row r="16" spans="1:12" s="3" customFormat="1" ht="28.5" customHeight="1" x14ac:dyDescent="0.2">
      <c r="A16" s="23" t="s">
        <v>17</v>
      </c>
      <c r="B16" s="14" t="s">
        <v>4</v>
      </c>
      <c r="C16" s="7" t="s">
        <v>93</v>
      </c>
      <c r="D16" s="14" t="s">
        <v>94</v>
      </c>
      <c r="E16" s="7" t="s">
        <v>95</v>
      </c>
      <c r="F16" s="7" t="s">
        <v>96</v>
      </c>
      <c r="G16" s="7" t="s">
        <v>526</v>
      </c>
      <c r="H16" s="7">
        <v>20000</v>
      </c>
      <c r="I16" s="7">
        <f t="shared" si="1"/>
        <v>23800</v>
      </c>
      <c r="J16" s="7" t="s">
        <v>504</v>
      </c>
      <c r="K16" s="30" t="s">
        <v>521</v>
      </c>
      <c r="L16" s="32" t="s">
        <v>428</v>
      </c>
    </row>
    <row r="17" spans="1:12" s="3" customFormat="1" ht="36" x14ac:dyDescent="0.2">
      <c r="A17" s="17" t="s">
        <v>18</v>
      </c>
      <c r="B17" s="24" t="s">
        <v>4</v>
      </c>
      <c r="C17" s="10" t="s">
        <v>518</v>
      </c>
      <c r="D17" s="24" t="s">
        <v>94</v>
      </c>
      <c r="E17" s="10" t="s">
        <v>98</v>
      </c>
      <c r="F17" s="10" t="s">
        <v>99</v>
      </c>
      <c r="G17" s="10" t="s">
        <v>526</v>
      </c>
      <c r="H17" s="10">
        <v>10000</v>
      </c>
      <c r="I17" s="7">
        <f t="shared" si="1"/>
        <v>11900</v>
      </c>
      <c r="J17" s="7" t="s">
        <v>504</v>
      </c>
      <c r="K17" s="30" t="s">
        <v>521</v>
      </c>
      <c r="L17" s="32" t="s">
        <v>428</v>
      </c>
    </row>
    <row r="18" spans="1:12" s="3" customFormat="1" ht="27.75" customHeight="1" x14ac:dyDescent="0.2">
      <c r="A18" s="37"/>
      <c r="B18" s="73" t="s">
        <v>94</v>
      </c>
      <c r="C18" s="74"/>
      <c r="D18" s="73" t="s">
        <v>404</v>
      </c>
      <c r="E18" s="75"/>
      <c r="F18" s="75"/>
      <c r="G18" s="74"/>
      <c r="H18" s="8">
        <f>SUM(H16:H17)</f>
        <v>30000</v>
      </c>
      <c r="I18" s="8">
        <f>SUM(I16:I17)</f>
        <v>35700</v>
      </c>
      <c r="J18" s="7"/>
      <c r="K18" s="30"/>
      <c r="L18" s="32"/>
    </row>
    <row r="19" spans="1:12" s="3" customFormat="1" ht="37.5" customHeight="1" x14ac:dyDescent="0.2">
      <c r="A19" s="23" t="s">
        <v>19</v>
      </c>
      <c r="B19" s="14" t="s">
        <v>4</v>
      </c>
      <c r="C19" s="7" t="s">
        <v>543</v>
      </c>
      <c r="D19" s="14" t="s">
        <v>101</v>
      </c>
      <c r="E19" s="7" t="s">
        <v>337</v>
      </c>
      <c r="F19" s="7" t="s">
        <v>102</v>
      </c>
      <c r="G19" s="7" t="s">
        <v>525</v>
      </c>
      <c r="H19" s="7">
        <v>8000</v>
      </c>
      <c r="I19" s="7">
        <f t="shared" ref="I19:I28" si="2">H19*1.19</f>
        <v>9520</v>
      </c>
      <c r="J19" s="7" t="s">
        <v>504</v>
      </c>
      <c r="K19" s="30" t="s">
        <v>521</v>
      </c>
      <c r="L19" s="32" t="s">
        <v>428</v>
      </c>
    </row>
    <row r="20" spans="1:12" s="3" customFormat="1" ht="29.25" customHeight="1" x14ac:dyDescent="0.2">
      <c r="A20" s="23" t="s">
        <v>20</v>
      </c>
      <c r="B20" s="24" t="s">
        <v>4</v>
      </c>
      <c r="C20" s="10" t="s">
        <v>104</v>
      </c>
      <c r="D20" s="24" t="s">
        <v>101</v>
      </c>
      <c r="E20" s="10" t="s">
        <v>105</v>
      </c>
      <c r="F20" s="10" t="s">
        <v>106</v>
      </c>
      <c r="G20" s="10" t="s">
        <v>525</v>
      </c>
      <c r="H20" s="7">
        <v>500</v>
      </c>
      <c r="I20" s="7">
        <f t="shared" si="2"/>
        <v>595</v>
      </c>
      <c r="J20" s="7" t="s">
        <v>504</v>
      </c>
      <c r="K20" s="30" t="s">
        <v>521</v>
      </c>
      <c r="L20" s="32" t="s">
        <v>428</v>
      </c>
    </row>
    <row r="21" spans="1:12" s="48" customFormat="1" ht="20.25" customHeight="1" x14ac:dyDescent="0.2">
      <c r="A21" s="37"/>
      <c r="B21" s="78" t="s">
        <v>101</v>
      </c>
      <c r="C21" s="78"/>
      <c r="D21" s="73" t="s">
        <v>405</v>
      </c>
      <c r="E21" s="75"/>
      <c r="F21" s="75"/>
      <c r="G21" s="74"/>
      <c r="H21" s="8">
        <f>SUM(H19:H20)</f>
        <v>8500</v>
      </c>
      <c r="I21" s="12">
        <f>SUM(I19:I20)</f>
        <v>10115</v>
      </c>
      <c r="J21" s="12"/>
      <c r="K21" s="31"/>
      <c r="L21" s="32"/>
    </row>
    <row r="22" spans="1:12" s="3" customFormat="1" ht="40.5" customHeight="1" x14ac:dyDescent="0.2">
      <c r="A22" s="17" t="s">
        <v>21</v>
      </c>
      <c r="B22" s="24" t="s">
        <v>4</v>
      </c>
      <c r="C22" s="10" t="s">
        <v>336</v>
      </c>
      <c r="D22" s="24" t="s">
        <v>108</v>
      </c>
      <c r="E22" s="10" t="s">
        <v>109</v>
      </c>
      <c r="F22" s="10" t="s">
        <v>110</v>
      </c>
      <c r="G22" s="10" t="s">
        <v>525</v>
      </c>
      <c r="H22" s="10">
        <v>4000</v>
      </c>
      <c r="I22" s="10">
        <f t="shared" si="2"/>
        <v>4760</v>
      </c>
      <c r="J22" s="7" t="s">
        <v>504</v>
      </c>
      <c r="K22" s="30" t="s">
        <v>521</v>
      </c>
      <c r="L22" s="32" t="s">
        <v>428</v>
      </c>
    </row>
    <row r="23" spans="1:12" s="3" customFormat="1" ht="45" customHeight="1" x14ac:dyDescent="0.2">
      <c r="A23" s="17" t="s">
        <v>22</v>
      </c>
      <c r="B23" s="18" t="s">
        <v>4</v>
      </c>
      <c r="C23" s="19" t="s">
        <v>439</v>
      </c>
      <c r="D23" s="18" t="s">
        <v>108</v>
      </c>
      <c r="E23" s="19" t="s">
        <v>112</v>
      </c>
      <c r="F23" s="19" t="s">
        <v>113</v>
      </c>
      <c r="G23" s="10" t="s">
        <v>525</v>
      </c>
      <c r="H23" s="19">
        <v>17400</v>
      </c>
      <c r="I23" s="19">
        <f t="shared" si="2"/>
        <v>20706</v>
      </c>
      <c r="J23" s="7" t="s">
        <v>504</v>
      </c>
      <c r="K23" s="30" t="s">
        <v>521</v>
      </c>
      <c r="L23" s="32" t="s">
        <v>428</v>
      </c>
    </row>
    <row r="24" spans="1:12" s="3" customFormat="1" ht="50.25" customHeight="1" x14ac:dyDescent="0.2">
      <c r="A24" s="17" t="s">
        <v>23</v>
      </c>
      <c r="B24" s="18" t="s">
        <v>4</v>
      </c>
      <c r="C24" s="19" t="s">
        <v>469</v>
      </c>
      <c r="D24" s="18" t="s">
        <v>108</v>
      </c>
      <c r="E24" s="19" t="s">
        <v>470</v>
      </c>
      <c r="F24" s="19" t="s">
        <v>471</v>
      </c>
      <c r="G24" s="10" t="s">
        <v>525</v>
      </c>
      <c r="H24" s="19">
        <v>2500</v>
      </c>
      <c r="I24" s="19">
        <f t="shared" si="2"/>
        <v>2975</v>
      </c>
      <c r="J24" s="7" t="s">
        <v>504</v>
      </c>
      <c r="K24" s="30" t="s">
        <v>521</v>
      </c>
      <c r="L24" s="32" t="s">
        <v>428</v>
      </c>
    </row>
    <row r="25" spans="1:12" s="3" customFormat="1" ht="50.25" customHeight="1" x14ac:dyDescent="0.2">
      <c r="A25" s="17" t="s">
        <v>24</v>
      </c>
      <c r="B25" s="18" t="s">
        <v>4</v>
      </c>
      <c r="C25" s="19" t="s">
        <v>480</v>
      </c>
      <c r="D25" s="18" t="s">
        <v>108</v>
      </c>
      <c r="E25" s="19" t="s">
        <v>470</v>
      </c>
      <c r="F25" s="19" t="s">
        <v>471</v>
      </c>
      <c r="G25" s="10" t="s">
        <v>525</v>
      </c>
      <c r="H25" s="19">
        <v>1000</v>
      </c>
      <c r="I25" s="19">
        <f t="shared" si="2"/>
        <v>1190</v>
      </c>
      <c r="J25" s="10" t="s">
        <v>504</v>
      </c>
      <c r="K25" s="10" t="s">
        <v>521</v>
      </c>
      <c r="L25" s="33" t="s">
        <v>428</v>
      </c>
    </row>
    <row r="26" spans="1:12" s="3" customFormat="1" ht="60.75" customHeight="1" x14ac:dyDescent="0.2">
      <c r="A26" s="17" t="s">
        <v>28</v>
      </c>
      <c r="B26" s="24" t="s">
        <v>4</v>
      </c>
      <c r="C26" s="10" t="s">
        <v>115</v>
      </c>
      <c r="D26" s="24" t="s">
        <v>108</v>
      </c>
      <c r="E26" s="10" t="s">
        <v>379</v>
      </c>
      <c r="F26" s="10" t="s">
        <v>380</v>
      </c>
      <c r="G26" s="10" t="s">
        <v>525</v>
      </c>
      <c r="H26" s="10">
        <v>1500</v>
      </c>
      <c r="I26" s="10">
        <f t="shared" si="2"/>
        <v>1785</v>
      </c>
      <c r="J26" s="10" t="s">
        <v>504</v>
      </c>
      <c r="K26" s="10" t="s">
        <v>521</v>
      </c>
      <c r="L26" s="33" t="s">
        <v>428</v>
      </c>
    </row>
    <row r="27" spans="1:12" s="3" customFormat="1" ht="39" customHeight="1" x14ac:dyDescent="0.2">
      <c r="A27" s="17" t="s">
        <v>29</v>
      </c>
      <c r="B27" s="24" t="s">
        <v>4</v>
      </c>
      <c r="C27" s="10" t="s">
        <v>117</v>
      </c>
      <c r="D27" s="24" t="s">
        <v>108</v>
      </c>
      <c r="E27" s="10" t="s">
        <v>118</v>
      </c>
      <c r="F27" s="10" t="s">
        <v>119</v>
      </c>
      <c r="G27" s="10" t="s">
        <v>525</v>
      </c>
      <c r="H27" s="10">
        <v>2000</v>
      </c>
      <c r="I27" s="10">
        <f t="shared" si="2"/>
        <v>2380</v>
      </c>
      <c r="J27" s="7" t="s">
        <v>504</v>
      </c>
      <c r="K27" s="30" t="s">
        <v>521</v>
      </c>
      <c r="L27" s="32" t="s">
        <v>428</v>
      </c>
    </row>
    <row r="28" spans="1:12" s="22" customFormat="1" ht="44.25" customHeight="1" x14ac:dyDescent="0.2">
      <c r="A28" s="17" t="s">
        <v>30</v>
      </c>
      <c r="B28" s="21" t="s">
        <v>359</v>
      </c>
      <c r="C28" s="7" t="s">
        <v>485</v>
      </c>
      <c r="D28" s="14" t="s">
        <v>108</v>
      </c>
      <c r="E28" s="7" t="s">
        <v>470</v>
      </c>
      <c r="F28" s="7" t="s">
        <v>471</v>
      </c>
      <c r="G28" s="10" t="s">
        <v>525</v>
      </c>
      <c r="H28" s="7">
        <v>1000</v>
      </c>
      <c r="I28" s="19">
        <f t="shared" si="2"/>
        <v>1190</v>
      </c>
      <c r="J28" s="7" t="s">
        <v>504</v>
      </c>
      <c r="K28" s="30" t="s">
        <v>521</v>
      </c>
      <c r="L28" s="32" t="s">
        <v>428</v>
      </c>
    </row>
    <row r="29" spans="1:12" s="48" customFormat="1" ht="27.75" customHeight="1" x14ac:dyDescent="0.2">
      <c r="A29" s="37"/>
      <c r="B29" s="73" t="s">
        <v>108</v>
      </c>
      <c r="C29" s="74"/>
      <c r="D29" s="73" t="s">
        <v>406</v>
      </c>
      <c r="E29" s="75"/>
      <c r="F29" s="75"/>
      <c r="G29" s="74"/>
      <c r="H29" s="12">
        <f>SUM(H22:H28)</f>
        <v>29400</v>
      </c>
      <c r="I29" s="12">
        <f>SUM(I22:I28)</f>
        <v>34986</v>
      </c>
      <c r="J29" s="12"/>
      <c r="K29" s="31"/>
      <c r="L29" s="32"/>
    </row>
    <row r="30" spans="1:12" s="3" customFormat="1" ht="63" customHeight="1" x14ac:dyDescent="0.2">
      <c r="A30" s="17" t="s">
        <v>31</v>
      </c>
      <c r="B30" s="24" t="s">
        <v>513</v>
      </c>
      <c r="C30" s="10" t="s">
        <v>121</v>
      </c>
      <c r="D30" s="24" t="s">
        <v>122</v>
      </c>
      <c r="E30" s="10" t="s">
        <v>123</v>
      </c>
      <c r="F30" s="10" t="s">
        <v>124</v>
      </c>
      <c r="G30" s="10" t="s">
        <v>431</v>
      </c>
      <c r="H30" s="10">
        <v>120000</v>
      </c>
      <c r="I30" s="10">
        <v>120000</v>
      </c>
      <c r="J30" s="7" t="s">
        <v>504</v>
      </c>
      <c r="K30" s="30" t="s">
        <v>521</v>
      </c>
      <c r="L30" s="32" t="s">
        <v>428</v>
      </c>
    </row>
    <row r="31" spans="1:12" s="3" customFormat="1" ht="39" customHeight="1" x14ac:dyDescent="0.2">
      <c r="A31" s="17" t="s">
        <v>32</v>
      </c>
      <c r="B31" s="24" t="s">
        <v>4</v>
      </c>
      <c r="C31" s="10" t="s">
        <v>126</v>
      </c>
      <c r="D31" s="24" t="s">
        <v>122</v>
      </c>
      <c r="E31" s="10" t="s">
        <v>127</v>
      </c>
      <c r="F31" s="10" t="s">
        <v>128</v>
      </c>
      <c r="G31" s="10" t="s">
        <v>525</v>
      </c>
      <c r="H31" s="10">
        <v>5000</v>
      </c>
      <c r="I31" s="10">
        <f>H31*1.19</f>
        <v>5950</v>
      </c>
      <c r="J31" s="7" t="s">
        <v>504</v>
      </c>
      <c r="K31" s="30" t="s">
        <v>628</v>
      </c>
      <c r="L31" s="32" t="s">
        <v>428</v>
      </c>
    </row>
    <row r="32" spans="1:12" s="3" customFormat="1" ht="42.75" customHeight="1" x14ac:dyDescent="0.2">
      <c r="A32" s="17" t="s">
        <v>33</v>
      </c>
      <c r="B32" s="24" t="s">
        <v>4</v>
      </c>
      <c r="C32" s="10" t="s">
        <v>130</v>
      </c>
      <c r="D32" s="24" t="s">
        <v>122</v>
      </c>
      <c r="E32" s="10" t="s">
        <v>131</v>
      </c>
      <c r="F32" s="10" t="s">
        <v>132</v>
      </c>
      <c r="G32" s="10" t="s">
        <v>525</v>
      </c>
      <c r="H32" s="10">
        <v>500</v>
      </c>
      <c r="I32" s="10">
        <f t="shared" ref="I32:I37" si="3">H32*1.19</f>
        <v>595</v>
      </c>
      <c r="J32" s="7" t="s">
        <v>504</v>
      </c>
      <c r="K32" s="30" t="s">
        <v>521</v>
      </c>
      <c r="L32" s="32" t="s">
        <v>428</v>
      </c>
    </row>
    <row r="33" spans="1:12" s="3" customFormat="1" ht="40.5" customHeight="1" x14ac:dyDescent="0.2">
      <c r="A33" s="17" t="s">
        <v>34</v>
      </c>
      <c r="B33" s="24" t="s">
        <v>4</v>
      </c>
      <c r="C33" s="19" t="s">
        <v>134</v>
      </c>
      <c r="D33" s="24" t="s">
        <v>122</v>
      </c>
      <c r="E33" s="10" t="s">
        <v>135</v>
      </c>
      <c r="F33" s="10" t="s">
        <v>134</v>
      </c>
      <c r="G33" s="10" t="s">
        <v>525</v>
      </c>
      <c r="H33" s="10">
        <v>1100</v>
      </c>
      <c r="I33" s="10">
        <f t="shared" si="3"/>
        <v>1309</v>
      </c>
      <c r="J33" s="7" t="s">
        <v>504</v>
      </c>
      <c r="K33" s="30" t="s">
        <v>628</v>
      </c>
      <c r="L33" s="32" t="s">
        <v>428</v>
      </c>
    </row>
    <row r="34" spans="1:12" s="3" customFormat="1" ht="39.75" customHeight="1" x14ac:dyDescent="0.2">
      <c r="A34" s="17" t="s">
        <v>35</v>
      </c>
      <c r="B34" s="14" t="s">
        <v>4</v>
      </c>
      <c r="C34" s="15" t="s">
        <v>137</v>
      </c>
      <c r="D34" s="14" t="s">
        <v>122</v>
      </c>
      <c r="E34" s="7" t="s">
        <v>138</v>
      </c>
      <c r="F34" s="7" t="s">
        <v>139</v>
      </c>
      <c r="G34" s="10" t="s">
        <v>525</v>
      </c>
      <c r="H34" s="7">
        <v>25000</v>
      </c>
      <c r="I34" s="10">
        <f t="shared" si="3"/>
        <v>29750</v>
      </c>
      <c r="J34" s="7" t="s">
        <v>504</v>
      </c>
      <c r="K34" s="30" t="s">
        <v>628</v>
      </c>
      <c r="L34" s="32" t="s">
        <v>428</v>
      </c>
    </row>
    <row r="35" spans="1:12" s="3" customFormat="1" ht="42" customHeight="1" x14ac:dyDescent="0.2">
      <c r="A35" s="17" t="s">
        <v>36</v>
      </c>
      <c r="B35" s="14" t="s">
        <v>4</v>
      </c>
      <c r="C35" s="15" t="s">
        <v>141</v>
      </c>
      <c r="D35" s="14" t="s">
        <v>122</v>
      </c>
      <c r="E35" s="7" t="s">
        <v>142</v>
      </c>
      <c r="F35" s="7" t="s">
        <v>141</v>
      </c>
      <c r="G35" s="10" t="s">
        <v>525</v>
      </c>
      <c r="H35" s="7">
        <v>35000</v>
      </c>
      <c r="I35" s="10">
        <f t="shared" si="3"/>
        <v>41650</v>
      </c>
      <c r="J35" s="7" t="s">
        <v>504</v>
      </c>
      <c r="K35" s="30" t="s">
        <v>628</v>
      </c>
      <c r="L35" s="32" t="s">
        <v>428</v>
      </c>
    </row>
    <row r="36" spans="1:12" s="3" customFormat="1" ht="38.25" customHeight="1" x14ac:dyDescent="0.2">
      <c r="A36" s="17" t="s">
        <v>37</v>
      </c>
      <c r="B36" s="24" t="s">
        <v>359</v>
      </c>
      <c r="C36" s="10" t="s">
        <v>196</v>
      </c>
      <c r="D36" s="24" t="s">
        <v>122</v>
      </c>
      <c r="E36" s="10" t="s">
        <v>197</v>
      </c>
      <c r="F36" s="10" t="s">
        <v>198</v>
      </c>
      <c r="G36" s="10" t="s">
        <v>525</v>
      </c>
      <c r="H36" s="10">
        <v>2000</v>
      </c>
      <c r="I36" s="10">
        <f t="shared" si="3"/>
        <v>2380</v>
      </c>
      <c r="J36" s="10" t="s">
        <v>504</v>
      </c>
      <c r="K36" s="10" t="s">
        <v>521</v>
      </c>
      <c r="L36" s="33" t="s">
        <v>428</v>
      </c>
    </row>
    <row r="37" spans="1:12" s="20" customFormat="1" ht="36" customHeight="1" x14ac:dyDescent="0.2">
      <c r="A37" s="17" t="s">
        <v>38</v>
      </c>
      <c r="B37" s="18" t="s">
        <v>354</v>
      </c>
      <c r="C37" s="19" t="s">
        <v>145</v>
      </c>
      <c r="D37" s="18" t="s">
        <v>122</v>
      </c>
      <c r="E37" s="19" t="s">
        <v>146</v>
      </c>
      <c r="F37" s="19" t="s">
        <v>147</v>
      </c>
      <c r="G37" s="19" t="s">
        <v>525</v>
      </c>
      <c r="H37" s="19">
        <v>22000</v>
      </c>
      <c r="I37" s="10">
        <f t="shared" si="3"/>
        <v>26180</v>
      </c>
      <c r="J37" s="10" t="s">
        <v>504</v>
      </c>
      <c r="K37" s="10" t="s">
        <v>628</v>
      </c>
      <c r="L37" s="33" t="s">
        <v>428</v>
      </c>
    </row>
    <row r="38" spans="1:12" s="48" customFormat="1" ht="18" customHeight="1" x14ac:dyDescent="0.2">
      <c r="A38" s="37"/>
      <c r="B38" s="78" t="s">
        <v>122</v>
      </c>
      <c r="C38" s="78"/>
      <c r="D38" s="73" t="s">
        <v>407</v>
      </c>
      <c r="E38" s="75"/>
      <c r="F38" s="75"/>
      <c r="G38" s="74"/>
      <c r="H38" s="12">
        <f>SUM(H30:H37)</f>
        <v>210600</v>
      </c>
      <c r="I38" s="12">
        <f>SUM(I30:I37)</f>
        <v>227814</v>
      </c>
      <c r="J38" s="49"/>
      <c r="K38" s="49"/>
      <c r="L38" s="49"/>
    </row>
    <row r="39" spans="1:12" s="3" customFormat="1" ht="48" customHeight="1" x14ac:dyDescent="0.2">
      <c r="A39" s="17" t="s">
        <v>39</v>
      </c>
      <c r="B39" s="24" t="s">
        <v>4</v>
      </c>
      <c r="C39" s="10" t="s">
        <v>345</v>
      </c>
      <c r="D39" s="26" t="s">
        <v>149</v>
      </c>
      <c r="E39" s="10" t="s">
        <v>150</v>
      </c>
      <c r="F39" s="10" t="s">
        <v>151</v>
      </c>
      <c r="G39" s="10" t="s">
        <v>606</v>
      </c>
      <c r="H39" s="10">
        <v>100000</v>
      </c>
      <c r="I39" s="10">
        <f>H39*1.19</f>
        <v>119000</v>
      </c>
      <c r="J39" s="10" t="s">
        <v>504</v>
      </c>
      <c r="K39" s="10" t="s">
        <v>521</v>
      </c>
      <c r="L39" s="33" t="s">
        <v>428</v>
      </c>
    </row>
    <row r="40" spans="1:12" s="20" customFormat="1" ht="53.25" customHeight="1" x14ac:dyDescent="0.2">
      <c r="A40" s="17" t="s">
        <v>42</v>
      </c>
      <c r="B40" s="18" t="s">
        <v>4</v>
      </c>
      <c r="C40" s="19" t="s">
        <v>449</v>
      </c>
      <c r="D40" s="27" t="s">
        <v>149</v>
      </c>
      <c r="E40" s="19" t="s">
        <v>435</v>
      </c>
      <c r="F40" s="19" t="s">
        <v>436</v>
      </c>
      <c r="G40" s="19" t="s">
        <v>525</v>
      </c>
      <c r="H40" s="19">
        <v>30000</v>
      </c>
      <c r="I40" s="10">
        <f t="shared" ref="I40:I59" si="4">H40*1.19</f>
        <v>35700</v>
      </c>
      <c r="J40" s="7" t="s">
        <v>504</v>
      </c>
      <c r="K40" s="30" t="s">
        <v>521</v>
      </c>
      <c r="L40" s="32" t="s">
        <v>428</v>
      </c>
    </row>
    <row r="41" spans="1:12" s="20" customFormat="1" ht="51.75" customHeight="1" x14ac:dyDescent="0.2">
      <c r="A41" s="17" t="s">
        <v>43</v>
      </c>
      <c r="B41" s="18" t="s">
        <v>4</v>
      </c>
      <c r="C41" s="19" t="s">
        <v>427</v>
      </c>
      <c r="D41" s="27" t="s">
        <v>149</v>
      </c>
      <c r="E41" s="19" t="s">
        <v>437</v>
      </c>
      <c r="F41" s="19" t="s">
        <v>438</v>
      </c>
      <c r="G41" s="19" t="s">
        <v>525</v>
      </c>
      <c r="H41" s="19">
        <v>1000</v>
      </c>
      <c r="I41" s="10">
        <f t="shared" si="4"/>
        <v>1190</v>
      </c>
      <c r="J41" s="7" t="s">
        <v>504</v>
      </c>
      <c r="K41" s="30" t="s">
        <v>521</v>
      </c>
      <c r="L41" s="32" t="s">
        <v>428</v>
      </c>
    </row>
    <row r="42" spans="1:12" s="20" customFormat="1" ht="54" customHeight="1" x14ac:dyDescent="0.2">
      <c r="A42" s="17" t="s">
        <v>44</v>
      </c>
      <c r="B42" s="18" t="s">
        <v>359</v>
      </c>
      <c r="C42" s="19" t="s">
        <v>366</v>
      </c>
      <c r="D42" s="27" t="s">
        <v>149</v>
      </c>
      <c r="E42" s="19" t="s">
        <v>367</v>
      </c>
      <c r="F42" s="19" t="s">
        <v>368</v>
      </c>
      <c r="G42" s="19" t="s">
        <v>525</v>
      </c>
      <c r="H42" s="19">
        <v>85000</v>
      </c>
      <c r="I42" s="10">
        <f t="shared" si="4"/>
        <v>101150</v>
      </c>
      <c r="J42" s="7" t="s">
        <v>504</v>
      </c>
      <c r="K42" s="30" t="s">
        <v>628</v>
      </c>
      <c r="L42" s="32" t="s">
        <v>428</v>
      </c>
    </row>
    <row r="43" spans="1:12" s="3" customFormat="1" ht="44.25" customHeight="1" x14ac:dyDescent="0.2">
      <c r="A43" s="17" t="s">
        <v>45</v>
      </c>
      <c r="B43" s="24" t="s">
        <v>4</v>
      </c>
      <c r="C43" s="10" t="s">
        <v>156</v>
      </c>
      <c r="D43" s="24" t="s">
        <v>149</v>
      </c>
      <c r="E43" s="10" t="s">
        <v>157</v>
      </c>
      <c r="F43" s="10" t="s">
        <v>158</v>
      </c>
      <c r="G43" s="19" t="s">
        <v>525</v>
      </c>
      <c r="H43" s="10">
        <v>2000</v>
      </c>
      <c r="I43" s="10">
        <f t="shared" si="4"/>
        <v>2380</v>
      </c>
      <c r="J43" s="7" t="s">
        <v>504</v>
      </c>
      <c r="K43" s="30" t="s">
        <v>521</v>
      </c>
      <c r="L43" s="32" t="s">
        <v>428</v>
      </c>
    </row>
    <row r="44" spans="1:12" s="20" customFormat="1" ht="34.5" customHeight="1" x14ac:dyDescent="0.2">
      <c r="A44" s="17" t="s">
        <v>46</v>
      </c>
      <c r="B44" s="18" t="s">
        <v>354</v>
      </c>
      <c r="C44" s="19" t="s">
        <v>544</v>
      </c>
      <c r="D44" s="18" t="s">
        <v>149</v>
      </c>
      <c r="E44" s="19" t="s">
        <v>171</v>
      </c>
      <c r="F44" s="19" t="s">
        <v>172</v>
      </c>
      <c r="G44" s="19" t="s">
        <v>525</v>
      </c>
      <c r="H44" s="19">
        <v>16000</v>
      </c>
      <c r="I44" s="10">
        <f t="shared" si="4"/>
        <v>19040</v>
      </c>
      <c r="J44" s="7" t="s">
        <v>504</v>
      </c>
      <c r="K44" s="30" t="s">
        <v>521</v>
      </c>
      <c r="L44" s="32" t="s">
        <v>428</v>
      </c>
    </row>
    <row r="45" spans="1:12" s="20" customFormat="1" ht="40.5" customHeight="1" x14ac:dyDescent="0.2">
      <c r="A45" s="17" t="s">
        <v>47</v>
      </c>
      <c r="B45" s="18" t="s">
        <v>4</v>
      </c>
      <c r="C45" s="19" t="s">
        <v>566</v>
      </c>
      <c r="D45" s="18" t="s">
        <v>149</v>
      </c>
      <c r="E45" s="19" t="s">
        <v>461</v>
      </c>
      <c r="F45" s="19" t="s">
        <v>462</v>
      </c>
      <c r="G45" s="19" t="s">
        <v>525</v>
      </c>
      <c r="H45" s="19">
        <v>10000</v>
      </c>
      <c r="I45" s="10">
        <f t="shared" si="4"/>
        <v>11900</v>
      </c>
      <c r="J45" s="7" t="s">
        <v>504</v>
      </c>
      <c r="K45" s="30" t="s">
        <v>521</v>
      </c>
      <c r="L45" s="32" t="s">
        <v>428</v>
      </c>
    </row>
    <row r="46" spans="1:12" s="20" customFormat="1" ht="57.75" customHeight="1" x14ac:dyDescent="0.2">
      <c r="A46" s="17" t="s">
        <v>48</v>
      </c>
      <c r="B46" s="18" t="s">
        <v>4</v>
      </c>
      <c r="C46" s="19" t="s">
        <v>540</v>
      </c>
      <c r="D46" s="18" t="s">
        <v>149</v>
      </c>
      <c r="E46" s="19" t="s">
        <v>160</v>
      </c>
      <c r="F46" s="19" t="s">
        <v>161</v>
      </c>
      <c r="G46" s="19" t="s">
        <v>525</v>
      </c>
      <c r="H46" s="19">
        <v>5000</v>
      </c>
      <c r="I46" s="10">
        <f t="shared" si="4"/>
        <v>5950</v>
      </c>
      <c r="J46" s="10" t="s">
        <v>504</v>
      </c>
      <c r="K46" s="10" t="s">
        <v>521</v>
      </c>
      <c r="L46" s="32" t="s">
        <v>428</v>
      </c>
    </row>
    <row r="47" spans="1:12" s="20" customFormat="1" ht="54.75" customHeight="1" x14ac:dyDescent="0.2">
      <c r="A47" s="17" t="s">
        <v>49</v>
      </c>
      <c r="B47" s="18" t="s">
        <v>4</v>
      </c>
      <c r="C47" s="19" t="s">
        <v>507</v>
      </c>
      <c r="D47" s="18" t="s">
        <v>149</v>
      </c>
      <c r="E47" s="19" t="s">
        <v>388</v>
      </c>
      <c r="F47" s="19" t="s">
        <v>389</v>
      </c>
      <c r="G47" s="19" t="s">
        <v>525</v>
      </c>
      <c r="H47" s="19">
        <v>3000</v>
      </c>
      <c r="I47" s="10">
        <f t="shared" si="4"/>
        <v>3570</v>
      </c>
      <c r="J47" s="10" t="s">
        <v>504</v>
      </c>
      <c r="K47" s="10" t="s">
        <v>521</v>
      </c>
      <c r="L47" s="33" t="s">
        <v>428</v>
      </c>
    </row>
    <row r="48" spans="1:12" s="20" customFormat="1" ht="51.75" customHeight="1" x14ac:dyDescent="0.2">
      <c r="A48" s="17" t="s">
        <v>53</v>
      </c>
      <c r="B48" s="18" t="s">
        <v>352</v>
      </c>
      <c r="C48" s="19" t="s">
        <v>175</v>
      </c>
      <c r="D48" s="18" t="s">
        <v>149</v>
      </c>
      <c r="E48" s="19" t="s">
        <v>450</v>
      </c>
      <c r="F48" s="19" t="s">
        <v>451</v>
      </c>
      <c r="G48" s="19" t="s">
        <v>525</v>
      </c>
      <c r="H48" s="19">
        <v>60000</v>
      </c>
      <c r="I48" s="10">
        <f t="shared" si="4"/>
        <v>71400</v>
      </c>
      <c r="J48" s="10" t="s">
        <v>504</v>
      </c>
      <c r="K48" s="10" t="s">
        <v>628</v>
      </c>
      <c r="L48" s="33" t="s">
        <v>428</v>
      </c>
    </row>
    <row r="49" spans="1:12" s="20" customFormat="1" ht="62.25" customHeight="1" x14ac:dyDescent="0.2">
      <c r="A49" s="17" t="s">
        <v>54</v>
      </c>
      <c r="B49" s="18" t="s">
        <v>354</v>
      </c>
      <c r="C49" s="19" t="s">
        <v>505</v>
      </c>
      <c r="D49" s="18" t="s">
        <v>149</v>
      </c>
      <c r="E49" s="19" t="s">
        <v>177</v>
      </c>
      <c r="F49" s="19" t="s">
        <v>340</v>
      </c>
      <c r="G49" s="19" t="s">
        <v>525</v>
      </c>
      <c r="H49" s="19">
        <v>10000</v>
      </c>
      <c r="I49" s="10">
        <f t="shared" si="4"/>
        <v>11900</v>
      </c>
      <c r="J49" s="7" t="s">
        <v>504</v>
      </c>
      <c r="K49" s="30" t="s">
        <v>628</v>
      </c>
      <c r="L49" s="32" t="s">
        <v>428</v>
      </c>
    </row>
    <row r="50" spans="1:12" s="20" customFormat="1" ht="45.75" customHeight="1" x14ac:dyDescent="0.2">
      <c r="A50" s="17" t="s">
        <v>55</v>
      </c>
      <c r="B50" s="16" t="s">
        <v>354</v>
      </c>
      <c r="C50" s="15" t="s">
        <v>355</v>
      </c>
      <c r="D50" s="16" t="s">
        <v>149</v>
      </c>
      <c r="E50" s="15" t="s">
        <v>180</v>
      </c>
      <c r="F50" s="15" t="s">
        <v>181</v>
      </c>
      <c r="G50" s="19" t="s">
        <v>525</v>
      </c>
      <c r="H50" s="15">
        <v>50000</v>
      </c>
      <c r="I50" s="10">
        <f t="shared" si="4"/>
        <v>59500</v>
      </c>
      <c r="J50" s="7" t="s">
        <v>504</v>
      </c>
      <c r="K50" s="30" t="s">
        <v>521</v>
      </c>
      <c r="L50" s="32" t="s">
        <v>428</v>
      </c>
    </row>
    <row r="51" spans="1:12" s="20" customFormat="1" ht="57.75" customHeight="1" x14ac:dyDescent="0.2">
      <c r="A51" s="17" t="s">
        <v>56</v>
      </c>
      <c r="B51" s="18" t="s">
        <v>354</v>
      </c>
      <c r="C51" s="19" t="s">
        <v>356</v>
      </c>
      <c r="D51" s="18" t="s">
        <v>149</v>
      </c>
      <c r="E51" s="19" t="s">
        <v>382</v>
      </c>
      <c r="F51" s="19" t="s">
        <v>383</v>
      </c>
      <c r="G51" s="19" t="s">
        <v>638</v>
      </c>
      <c r="H51" s="19">
        <v>150000</v>
      </c>
      <c r="I51" s="10">
        <f t="shared" si="4"/>
        <v>178500</v>
      </c>
      <c r="J51" s="10" t="s">
        <v>629</v>
      </c>
      <c r="K51" s="10" t="s">
        <v>630</v>
      </c>
      <c r="L51" s="33" t="s">
        <v>428</v>
      </c>
    </row>
    <row r="52" spans="1:12" s="20" customFormat="1" ht="63.75" customHeight="1" x14ac:dyDescent="0.2">
      <c r="A52" s="17" t="s">
        <v>59</v>
      </c>
      <c r="B52" s="18" t="s">
        <v>354</v>
      </c>
      <c r="C52" s="19" t="s">
        <v>322</v>
      </c>
      <c r="D52" s="18" t="s">
        <v>149</v>
      </c>
      <c r="E52" s="19" t="s">
        <v>193</v>
      </c>
      <c r="F52" s="19" t="s">
        <v>341</v>
      </c>
      <c r="G52" s="19" t="s">
        <v>525</v>
      </c>
      <c r="H52" s="19">
        <v>25000</v>
      </c>
      <c r="I52" s="10">
        <f t="shared" si="4"/>
        <v>29750</v>
      </c>
      <c r="J52" s="7" t="s">
        <v>631</v>
      </c>
      <c r="K52" s="30" t="s">
        <v>632</v>
      </c>
      <c r="L52" s="32" t="s">
        <v>428</v>
      </c>
    </row>
    <row r="53" spans="1:12" s="20" customFormat="1" ht="48" x14ac:dyDescent="0.2">
      <c r="A53" s="17" t="s">
        <v>60</v>
      </c>
      <c r="B53" s="18" t="s">
        <v>359</v>
      </c>
      <c r="C53" s="19" t="s">
        <v>434</v>
      </c>
      <c r="D53" s="18" t="s">
        <v>149</v>
      </c>
      <c r="E53" s="19" t="s">
        <v>185</v>
      </c>
      <c r="F53" s="19" t="s">
        <v>186</v>
      </c>
      <c r="G53" s="19" t="s">
        <v>525</v>
      </c>
      <c r="H53" s="19">
        <v>2000</v>
      </c>
      <c r="I53" s="10">
        <f t="shared" si="4"/>
        <v>2380</v>
      </c>
      <c r="J53" s="10" t="s">
        <v>504</v>
      </c>
      <c r="K53" s="10" t="s">
        <v>521</v>
      </c>
      <c r="L53" s="33" t="s">
        <v>428</v>
      </c>
    </row>
    <row r="54" spans="1:12" s="20" customFormat="1" ht="60.75" customHeight="1" x14ac:dyDescent="0.2">
      <c r="A54" s="17" t="s">
        <v>61</v>
      </c>
      <c r="B54" s="18" t="s">
        <v>354</v>
      </c>
      <c r="C54" s="19" t="s">
        <v>357</v>
      </c>
      <c r="D54" s="18" t="s">
        <v>149</v>
      </c>
      <c r="E54" s="19" t="s">
        <v>190</v>
      </c>
      <c r="F54" s="19" t="s">
        <v>191</v>
      </c>
      <c r="G54" s="19" t="s">
        <v>525</v>
      </c>
      <c r="H54" s="19">
        <v>20000</v>
      </c>
      <c r="I54" s="10">
        <f t="shared" si="4"/>
        <v>23800</v>
      </c>
      <c r="J54" s="7" t="s">
        <v>631</v>
      </c>
      <c r="K54" s="30" t="s">
        <v>628</v>
      </c>
      <c r="L54" s="32" t="s">
        <v>428</v>
      </c>
    </row>
    <row r="55" spans="1:12" s="20" customFormat="1" ht="37.5" customHeight="1" x14ac:dyDescent="0.2">
      <c r="A55" s="17" t="s">
        <v>62</v>
      </c>
      <c r="B55" s="18" t="s">
        <v>354</v>
      </c>
      <c r="C55" s="19" t="s">
        <v>358</v>
      </c>
      <c r="D55" s="18" t="s">
        <v>149</v>
      </c>
      <c r="E55" s="19" t="s">
        <v>176</v>
      </c>
      <c r="F55" s="19" t="s">
        <v>381</v>
      </c>
      <c r="G55" s="19" t="s">
        <v>525</v>
      </c>
      <c r="H55" s="19">
        <v>16000</v>
      </c>
      <c r="I55" s="10">
        <f t="shared" si="4"/>
        <v>19040</v>
      </c>
      <c r="J55" s="10" t="s">
        <v>504</v>
      </c>
      <c r="K55" s="10" t="s">
        <v>628</v>
      </c>
      <c r="L55" s="32" t="s">
        <v>428</v>
      </c>
    </row>
    <row r="56" spans="1:12" s="20" customFormat="1" ht="42" customHeight="1" x14ac:dyDescent="0.2">
      <c r="A56" s="17" t="s">
        <v>63</v>
      </c>
      <c r="B56" s="18" t="s">
        <v>354</v>
      </c>
      <c r="C56" s="19" t="s">
        <v>445</v>
      </c>
      <c r="D56" s="18" t="s">
        <v>149</v>
      </c>
      <c r="E56" s="19" t="s">
        <v>190</v>
      </c>
      <c r="F56" s="19" t="s">
        <v>191</v>
      </c>
      <c r="G56" s="19" t="s">
        <v>525</v>
      </c>
      <c r="H56" s="19">
        <v>40200</v>
      </c>
      <c r="I56" s="10">
        <f t="shared" si="4"/>
        <v>47838</v>
      </c>
      <c r="J56" s="7" t="s">
        <v>504</v>
      </c>
      <c r="K56" s="30" t="s">
        <v>633</v>
      </c>
      <c r="L56" s="32" t="s">
        <v>428</v>
      </c>
    </row>
    <row r="57" spans="1:12" s="20" customFormat="1" ht="42" customHeight="1" x14ac:dyDescent="0.2">
      <c r="A57" s="17" t="s">
        <v>64</v>
      </c>
      <c r="B57" s="18" t="s">
        <v>354</v>
      </c>
      <c r="C57" s="19" t="s">
        <v>567</v>
      </c>
      <c r="D57" s="18" t="s">
        <v>149</v>
      </c>
      <c r="E57" s="19" t="s">
        <v>478</v>
      </c>
      <c r="F57" s="19" t="s">
        <v>479</v>
      </c>
      <c r="G57" s="19" t="s">
        <v>525</v>
      </c>
      <c r="H57" s="19">
        <v>1500</v>
      </c>
      <c r="I57" s="10">
        <f t="shared" si="4"/>
        <v>1785</v>
      </c>
      <c r="J57" s="10" t="s">
        <v>504</v>
      </c>
      <c r="K57" s="10" t="s">
        <v>521</v>
      </c>
      <c r="L57" s="33" t="s">
        <v>428</v>
      </c>
    </row>
    <row r="58" spans="1:12" s="20" customFormat="1" ht="55.5" customHeight="1" x14ac:dyDescent="0.2">
      <c r="A58" s="17" t="s">
        <v>65</v>
      </c>
      <c r="B58" s="18" t="s">
        <v>354</v>
      </c>
      <c r="C58" s="19" t="s">
        <v>448</v>
      </c>
      <c r="D58" s="18" t="s">
        <v>149</v>
      </c>
      <c r="E58" s="19" t="s">
        <v>193</v>
      </c>
      <c r="F58" s="19" t="s">
        <v>446</v>
      </c>
      <c r="G58" s="19" t="s">
        <v>525</v>
      </c>
      <c r="H58" s="19">
        <v>2000</v>
      </c>
      <c r="I58" s="10">
        <f t="shared" si="4"/>
        <v>2380</v>
      </c>
      <c r="J58" s="7" t="s">
        <v>634</v>
      </c>
      <c r="K58" s="30" t="s">
        <v>521</v>
      </c>
      <c r="L58" s="32" t="s">
        <v>428</v>
      </c>
    </row>
    <row r="59" spans="1:12" s="22" customFormat="1" ht="49.5" customHeight="1" x14ac:dyDescent="0.2">
      <c r="A59" s="17" t="s">
        <v>66</v>
      </c>
      <c r="B59" s="21" t="s">
        <v>4</v>
      </c>
      <c r="C59" s="21" t="s">
        <v>370</v>
      </c>
      <c r="D59" s="18" t="s">
        <v>149</v>
      </c>
      <c r="E59" s="19" t="s">
        <v>390</v>
      </c>
      <c r="F59" s="19" t="s">
        <v>391</v>
      </c>
      <c r="G59" s="19" t="s">
        <v>525</v>
      </c>
      <c r="H59" s="19">
        <v>3300</v>
      </c>
      <c r="I59" s="10">
        <f t="shared" si="4"/>
        <v>3927</v>
      </c>
      <c r="J59" s="7" t="s">
        <v>504</v>
      </c>
      <c r="K59" s="30" t="s">
        <v>521</v>
      </c>
      <c r="L59" s="32" t="s">
        <v>428</v>
      </c>
    </row>
    <row r="60" spans="1:12" s="22" customFormat="1" ht="24" x14ac:dyDescent="0.2">
      <c r="A60" s="17" t="s">
        <v>69</v>
      </c>
      <c r="B60" s="21" t="s">
        <v>352</v>
      </c>
      <c r="C60" s="7" t="s">
        <v>517</v>
      </c>
      <c r="D60" s="14" t="s">
        <v>149</v>
      </c>
      <c r="E60" s="7" t="s">
        <v>180</v>
      </c>
      <c r="F60" s="7" t="s">
        <v>181</v>
      </c>
      <c r="G60" s="19" t="s">
        <v>525</v>
      </c>
      <c r="H60" s="7">
        <v>1500</v>
      </c>
      <c r="I60" s="19">
        <f t="shared" ref="I60:I63" si="5">H60*1.19</f>
        <v>1785</v>
      </c>
      <c r="J60" s="7" t="s">
        <v>504</v>
      </c>
      <c r="K60" s="30" t="s">
        <v>628</v>
      </c>
      <c r="L60" s="32" t="s">
        <v>428</v>
      </c>
    </row>
    <row r="61" spans="1:12" s="20" customFormat="1" ht="59.25" customHeight="1" x14ac:dyDescent="0.2">
      <c r="A61" s="17" t="s">
        <v>70</v>
      </c>
      <c r="B61" s="18" t="s">
        <v>613</v>
      </c>
      <c r="C61" s="19" t="s">
        <v>614</v>
      </c>
      <c r="D61" s="18" t="s">
        <v>149</v>
      </c>
      <c r="E61" s="19" t="s">
        <v>180</v>
      </c>
      <c r="F61" s="19" t="s">
        <v>181</v>
      </c>
      <c r="G61" s="19" t="s">
        <v>525</v>
      </c>
      <c r="H61" s="19">
        <v>2150</v>
      </c>
      <c r="I61" s="10">
        <f t="shared" si="5"/>
        <v>2558.5</v>
      </c>
      <c r="J61" s="7" t="s">
        <v>631</v>
      </c>
      <c r="K61" s="30" t="s">
        <v>628</v>
      </c>
      <c r="L61" s="32" t="s">
        <v>428</v>
      </c>
    </row>
    <row r="62" spans="1:12" s="22" customFormat="1" ht="60" x14ac:dyDescent="0.2">
      <c r="A62" s="17" t="s">
        <v>71</v>
      </c>
      <c r="B62" s="21" t="s">
        <v>354</v>
      </c>
      <c r="C62" s="7" t="s">
        <v>615</v>
      </c>
      <c r="D62" s="14" t="s">
        <v>149</v>
      </c>
      <c r="E62" s="66" t="s">
        <v>608</v>
      </c>
      <c r="F62" s="66" t="s">
        <v>609</v>
      </c>
      <c r="G62" s="19" t="s">
        <v>525</v>
      </c>
      <c r="H62" s="7">
        <v>9937</v>
      </c>
      <c r="I62" s="19">
        <f t="shared" si="5"/>
        <v>11825.029999999999</v>
      </c>
      <c r="J62" s="7" t="s">
        <v>504</v>
      </c>
      <c r="K62" s="30" t="s">
        <v>635</v>
      </c>
      <c r="L62" s="32" t="s">
        <v>428</v>
      </c>
    </row>
    <row r="63" spans="1:12" s="22" customFormat="1" ht="65.25" customHeight="1" x14ac:dyDescent="0.2">
      <c r="A63" s="17" t="s">
        <v>72</v>
      </c>
      <c r="B63" s="21" t="s">
        <v>354</v>
      </c>
      <c r="C63" s="10" t="s">
        <v>493</v>
      </c>
      <c r="D63" s="24" t="s">
        <v>149</v>
      </c>
      <c r="E63" s="24" t="s">
        <v>494</v>
      </c>
      <c r="F63" s="24" t="s">
        <v>495</v>
      </c>
      <c r="G63" s="24" t="s">
        <v>607</v>
      </c>
      <c r="H63" s="19">
        <v>100000</v>
      </c>
      <c r="I63" s="19">
        <f t="shared" si="5"/>
        <v>119000</v>
      </c>
      <c r="J63" s="10" t="s">
        <v>631</v>
      </c>
      <c r="K63" s="10" t="s">
        <v>616</v>
      </c>
      <c r="L63" s="33" t="s">
        <v>428</v>
      </c>
    </row>
    <row r="64" spans="1:12" s="50" customFormat="1" ht="36" customHeight="1" x14ac:dyDescent="0.2">
      <c r="A64" s="37"/>
      <c r="B64" s="79" t="s">
        <v>149</v>
      </c>
      <c r="C64" s="79"/>
      <c r="D64" s="79" t="s">
        <v>408</v>
      </c>
      <c r="E64" s="79"/>
      <c r="F64" s="79"/>
      <c r="G64" s="79"/>
      <c r="H64" s="39">
        <f>SUM(H39:H63)</f>
        <v>745587</v>
      </c>
      <c r="I64" s="39">
        <f>SUM(I39:I63)</f>
        <v>887248.53</v>
      </c>
      <c r="J64" s="39"/>
      <c r="K64" s="39"/>
      <c r="L64" s="33"/>
    </row>
    <row r="65" spans="1:12" s="3" customFormat="1" ht="57.75" customHeight="1" x14ac:dyDescent="0.2">
      <c r="A65" s="17" t="s">
        <v>73</v>
      </c>
      <c r="B65" s="24" t="s">
        <v>4</v>
      </c>
      <c r="C65" s="10" t="s">
        <v>545</v>
      </c>
      <c r="D65" s="24" t="s">
        <v>199</v>
      </c>
      <c r="E65" s="10" t="s">
        <v>202</v>
      </c>
      <c r="F65" s="10" t="s">
        <v>203</v>
      </c>
      <c r="G65" s="19" t="s">
        <v>525</v>
      </c>
      <c r="H65" s="10">
        <v>10000</v>
      </c>
      <c r="I65" s="19">
        <f t="shared" ref="I65:I94" si="6">H65*1.19</f>
        <v>11900</v>
      </c>
      <c r="J65" s="10" t="s">
        <v>504</v>
      </c>
      <c r="K65" s="10" t="s">
        <v>521</v>
      </c>
      <c r="L65" s="33" t="s">
        <v>428</v>
      </c>
    </row>
    <row r="66" spans="1:12" s="3" customFormat="1" ht="39" customHeight="1" x14ac:dyDescent="0.2">
      <c r="A66" s="17" t="s">
        <v>74</v>
      </c>
      <c r="B66" s="24" t="s">
        <v>359</v>
      </c>
      <c r="C66" s="10" t="s">
        <v>205</v>
      </c>
      <c r="D66" s="24" t="s">
        <v>199</v>
      </c>
      <c r="E66" s="10" t="s">
        <v>206</v>
      </c>
      <c r="F66" s="10" t="s">
        <v>207</v>
      </c>
      <c r="G66" s="19" t="s">
        <v>525</v>
      </c>
      <c r="H66" s="10">
        <v>5000</v>
      </c>
      <c r="I66" s="19">
        <f t="shared" si="6"/>
        <v>5950</v>
      </c>
      <c r="J66" s="7" t="s">
        <v>631</v>
      </c>
      <c r="K66" s="30" t="s">
        <v>628</v>
      </c>
      <c r="L66" s="32" t="s">
        <v>428</v>
      </c>
    </row>
    <row r="67" spans="1:12" s="3" customFormat="1" ht="45" customHeight="1" x14ac:dyDescent="0.2">
      <c r="A67" s="17" t="s">
        <v>75</v>
      </c>
      <c r="B67" s="24" t="s">
        <v>359</v>
      </c>
      <c r="C67" s="10" t="s">
        <v>476</v>
      </c>
      <c r="D67" s="24" t="s">
        <v>199</v>
      </c>
      <c r="E67" s="10" t="s">
        <v>430</v>
      </c>
      <c r="F67" s="10" t="s">
        <v>429</v>
      </c>
      <c r="G67" s="19" t="s">
        <v>525</v>
      </c>
      <c r="H67" s="10">
        <v>500</v>
      </c>
      <c r="I67" s="19">
        <f t="shared" si="6"/>
        <v>595</v>
      </c>
      <c r="J67" s="10" t="s">
        <v>504</v>
      </c>
      <c r="K67" s="10" t="s">
        <v>521</v>
      </c>
      <c r="L67" s="33" t="s">
        <v>428</v>
      </c>
    </row>
    <row r="68" spans="1:12" s="3" customFormat="1" ht="60" x14ac:dyDescent="0.2">
      <c r="A68" s="17" t="s">
        <v>76</v>
      </c>
      <c r="B68" s="24" t="s">
        <v>359</v>
      </c>
      <c r="C68" s="10" t="s">
        <v>443</v>
      </c>
      <c r="D68" s="24" t="s">
        <v>199</v>
      </c>
      <c r="E68" s="10" t="s">
        <v>374</v>
      </c>
      <c r="F68" s="10" t="s">
        <v>373</v>
      </c>
      <c r="G68" s="19" t="s">
        <v>525</v>
      </c>
      <c r="H68" s="10">
        <v>5000</v>
      </c>
      <c r="I68" s="19">
        <f t="shared" si="6"/>
        <v>5950</v>
      </c>
      <c r="J68" s="10" t="s">
        <v>504</v>
      </c>
      <c r="K68" s="10" t="s">
        <v>521</v>
      </c>
      <c r="L68" s="33" t="s">
        <v>428</v>
      </c>
    </row>
    <row r="69" spans="1:12" s="3" customFormat="1" ht="54.75" customHeight="1" x14ac:dyDescent="0.2">
      <c r="A69" s="17" t="s">
        <v>77</v>
      </c>
      <c r="B69" s="24" t="s">
        <v>359</v>
      </c>
      <c r="C69" s="10" t="s">
        <v>546</v>
      </c>
      <c r="D69" s="24" t="s">
        <v>199</v>
      </c>
      <c r="E69" s="10" t="s">
        <v>208</v>
      </c>
      <c r="F69" s="10" t="s">
        <v>209</v>
      </c>
      <c r="G69" s="19" t="s">
        <v>525</v>
      </c>
      <c r="H69" s="10">
        <v>15000</v>
      </c>
      <c r="I69" s="19">
        <f t="shared" si="6"/>
        <v>17850</v>
      </c>
      <c r="J69" s="10" t="s">
        <v>634</v>
      </c>
      <c r="K69" s="10" t="s">
        <v>521</v>
      </c>
      <c r="L69" s="33" t="s">
        <v>428</v>
      </c>
    </row>
    <row r="70" spans="1:12" s="3" customFormat="1" ht="47.25" customHeight="1" x14ac:dyDescent="0.2">
      <c r="A70" s="17" t="s">
        <v>81</v>
      </c>
      <c r="B70" s="24" t="s">
        <v>359</v>
      </c>
      <c r="C70" s="19" t="s">
        <v>210</v>
      </c>
      <c r="D70" s="18" t="s">
        <v>199</v>
      </c>
      <c r="E70" s="10" t="s">
        <v>211</v>
      </c>
      <c r="F70" s="10" t="s">
        <v>212</v>
      </c>
      <c r="G70" s="19" t="s">
        <v>525</v>
      </c>
      <c r="H70" s="10">
        <v>5000</v>
      </c>
      <c r="I70" s="19">
        <f t="shared" si="6"/>
        <v>5950</v>
      </c>
      <c r="J70" s="7" t="s">
        <v>504</v>
      </c>
      <c r="K70" s="30" t="s">
        <v>521</v>
      </c>
      <c r="L70" s="32" t="s">
        <v>428</v>
      </c>
    </row>
    <row r="71" spans="1:12" s="3" customFormat="1" ht="48" x14ac:dyDescent="0.2">
      <c r="A71" s="17" t="s">
        <v>82</v>
      </c>
      <c r="B71" s="24" t="s">
        <v>359</v>
      </c>
      <c r="C71" s="19" t="s">
        <v>363</v>
      </c>
      <c r="D71" s="18" t="s">
        <v>199</v>
      </c>
      <c r="E71" s="10" t="s">
        <v>213</v>
      </c>
      <c r="F71" s="10" t="s">
        <v>364</v>
      </c>
      <c r="G71" s="19" t="s">
        <v>525</v>
      </c>
      <c r="H71" s="10">
        <v>40000</v>
      </c>
      <c r="I71" s="19">
        <f t="shared" si="6"/>
        <v>47600</v>
      </c>
      <c r="J71" s="7" t="s">
        <v>636</v>
      </c>
      <c r="K71" s="30" t="s">
        <v>637</v>
      </c>
      <c r="L71" s="32" t="s">
        <v>428</v>
      </c>
    </row>
    <row r="72" spans="1:12" s="3" customFormat="1" ht="41.25" customHeight="1" x14ac:dyDescent="0.2">
      <c r="A72" s="17" t="s">
        <v>83</v>
      </c>
      <c r="B72" s="24" t="s">
        <v>359</v>
      </c>
      <c r="C72" s="19" t="s">
        <v>214</v>
      </c>
      <c r="D72" s="18" t="s">
        <v>199</v>
      </c>
      <c r="E72" s="10" t="s">
        <v>215</v>
      </c>
      <c r="F72" s="10" t="s">
        <v>216</v>
      </c>
      <c r="G72" s="19" t="s">
        <v>525</v>
      </c>
      <c r="H72" s="10">
        <v>15000</v>
      </c>
      <c r="I72" s="19">
        <f t="shared" si="6"/>
        <v>17850</v>
      </c>
      <c r="J72" s="10" t="s">
        <v>504</v>
      </c>
      <c r="K72" s="10" t="s">
        <v>628</v>
      </c>
      <c r="L72" s="33" t="s">
        <v>428</v>
      </c>
    </row>
    <row r="73" spans="1:12" s="3" customFormat="1" ht="48" x14ac:dyDescent="0.2">
      <c r="A73" s="17" t="s">
        <v>88</v>
      </c>
      <c r="B73" s="24" t="s">
        <v>359</v>
      </c>
      <c r="C73" s="19" t="s">
        <v>547</v>
      </c>
      <c r="D73" s="18" t="s">
        <v>199</v>
      </c>
      <c r="E73" s="10" t="s">
        <v>452</v>
      </c>
      <c r="F73" s="10" t="s">
        <v>217</v>
      </c>
      <c r="G73" s="19" t="s">
        <v>525</v>
      </c>
      <c r="H73" s="10">
        <v>40000</v>
      </c>
      <c r="I73" s="19">
        <f t="shared" si="6"/>
        <v>47600</v>
      </c>
      <c r="J73" s="10" t="s">
        <v>631</v>
      </c>
      <c r="K73" s="10" t="s">
        <v>628</v>
      </c>
      <c r="L73" s="32" t="s">
        <v>428</v>
      </c>
    </row>
    <row r="74" spans="1:12" s="3" customFormat="1" ht="53.25" customHeight="1" x14ac:dyDescent="0.2">
      <c r="A74" s="17" t="s">
        <v>92</v>
      </c>
      <c r="B74" s="24" t="s">
        <v>359</v>
      </c>
      <c r="C74" s="19" t="s">
        <v>548</v>
      </c>
      <c r="D74" s="18" t="s">
        <v>199</v>
      </c>
      <c r="E74" s="10" t="s">
        <v>218</v>
      </c>
      <c r="F74" s="10" t="s">
        <v>219</v>
      </c>
      <c r="G74" s="10" t="s">
        <v>431</v>
      </c>
      <c r="H74" s="10">
        <v>127000</v>
      </c>
      <c r="I74" s="19">
        <f t="shared" si="6"/>
        <v>151130</v>
      </c>
      <c r="J74" s="10" t="s">
        <v>504</v>
      </c>
      <c r="K74" s="10" t="s">
        <v>628</v>
      </c>
      <c r="L74" s="33" t="s">
        <v>428</v>
      </c>
    </row>
    <row r="75" spans="1:12" s="3" customFormat="1" ht="72.75" customHeight="1" x14ac:dyDescent="0.2">
      <c r="A75" s="17" t="s">
        <v>97</v>
      </c>
      <c r="B75" s="24" t="s">
        <v>359</v>
      </c>
      <c r="C75" s="10" t="s">
        <v>220</v>
      </c>
      <c r="D75" s="24" t="s">
        <v>199</v>
      </c>
      <c r="E75" s="10" t="s">
        <v>453</v>
      </c>
      <c r="F75" s="10" t="s">
        <v>400</v>
      </c>
      <c r="G75" s="10" t="s">
        <v>525</v>
      </c>
      <c r="H75" s="10">
        <v>5000</v>
      </c>
      <c r="I75" s="19">
        <f t="shared" si="6"/>
        <v>5950</v>
      </c>
      <c r="J75" s="7" t="s">
        <v>504</v>
      </c>
      <c r="K75" s="30" t="s">
        <v>521</v>
      </c>
      <c r="L75" s="32" t="s">
        <v>428</v>
      </c>
    </row>
    <row r="76" spans="1:12" s="3" customFormat="1" ht="43.5" customHeight="1" x14ac:dyDescent="0.2">
      <c r="A76" s="17" t="s">
        <v>100</v>
      </c>
      <c r="B76" s="24" t="s">
        <v>359</v>
      </c>
      <c r="C76" s="10" t="s">
        <v>221</v>
      </c>
      <c r="D76" s="24" t="s">
        <v>199</v>
      </c>
      <c r="E76" s="10" t="s">
        <v>222</v>
      </c>
      <c r="F76" s="10" t="s">
        <v>223</v>
      </c>
      <c r="G76" s="10" t="s">
        <v>525</v>
      </c>
      <c r="H76" s="10">
        <v>4000</v>
      </c>
      <c r="I76" s="19">
        <f t="shared" si="6"/>
        <v>4760</v>
      </c>
      <c r="J76" s="10" t="s">
        <v>504</v>
      </c>
      <c r="K76" s="10" t="s">
        <v>628</v>
      </c>
      <c r="L76" s="33" t="s">
        <v>428</v>
      </c>
    </row>
    <row r="77" spans="1:12" s="3" customFormat="1" ht="31.5" customHeight="1" x14ac:dyDescent="0.2">
      <c r="A77" s="17" t="s">
        <v>103</v>
      </c>
      <c r="B77" s="24" t="s">
        <v>359</v>
      </c>
      <c r="C77" s="10" t="s">
        <v>224</v>
      </c>
      <c r="D77" s="24" t="s">
        <v>199</v>
      </c>
      <c r="E77" s="10" t="s">
        <v>225</v>
      </c>
      <c r="F77" s="10" t="s">
        <v>226</v>
      </c>
      <c r="G77" s="10" t="s">
        <v>525</v>
      </c>
      <c r="H77" s="10">
        <v>1000</v>
      </c>
      <c r="I77" s="19">
        <f t="shared" si="6"/>
        <v>1190</v>
      </c>
      <c r="J77" s="10" t="s">
        <v>504</v>
      </c>
      <c r="K77" s="10" t="s">
        <v>521</v>
      </c>
      <c r="L77" s="33" t="s">
        <v>428</v>
      </c>
    </row>
    <row r="78" spans="1:12" s="3" customFormat="1" ht="27" customHeight="1" x14ac:dyDescent="0.2">
      <c r="A78" s="17" t="s">
        <v>107</v>
      </c>
      <c r="B78" s="24" t="s">
        <v>359</v>
      </c>
      <c r="C78" s="10" t="s">
        <v>227</v>
      </c>
      <c r="D78" s="24" t="s">
        <v>199</v>
      </c>
      <c r="E78" s="10" t="s">
        <v>228</v>
      </c>
      <c r="F78" s="10" t="s">
        <v>227</v>
      </c>
      <c r="G78" s="10" t="s">
        <v>525</v>
      </c>
      <c r="H78" s="10">
        <v>1000</v>
      </c>
      <c r="I78" s="19">
        <f t="shared" si="6"/>
        <v>1190</v>
      </c>
      <c r="J78" s="10" t="s">
        <v>504</v>
      </c>
      <c r="K78" s="10" t="s">
        <v>521</v>
      </c>
      <c r="L78" s="33" t="s">
        <v>428</v>
      </c>
    </row>
    <row r="79" spans="1:12" s="3" customFormat="1" ht="48.75" customHeight="1" x14ac:dyDescent="0.2">
      <c r="A79" s="17" t="s">
        <v>111</v>
      </c>
      <c r="B79" s="24" t="s">
        <v>359</v>
      </c>
      <c r="C79" s="10" t="s">
        <v>229</v>
      </c>
      <c r="D79" s="24" t="s">
        <v>199</v>
      </c>
      <c r="E79" s="10" t="s">
        <v>372</v>
      </c>
      <c r="F79" s="10" t="s">
        <v>371</v>
      </c>
      <c r="G79" s="10" t="s">
        <v>525</v>
      </c>
      <c r="H79" s="10">
        <v>1000</v>
      </c>
      <c r="I79" s="19">
        <f t="shared" si="6"/>
        <v>1190</v>
      </c>
      <c r="J79" s="7" t="s">
        <v>504</v>
      </c>
      <c r="K79" s="30" t="s">
        <v>521</v>
      </c>
      <c r="L79" s="32" t="s">
        <v>428</v>
      </c>
    </row>
    <row r="80" spans="1:12" s="3" customFormat="1" ht="24" x14ac:dyDescent="0.2">
      <c r="A80" s="17" t="s">
        <v>114</v>
      </c>
      <c r="B80" s="24" t="s">
        <v>359</v>
      </c>
      <c r="C80" s="10" t="s">
        <v>549</v>
      </c>
      <c r="D80" s="24" t="s">
        <v>199</v>
      </c>
      <c r="E80" s="10" t="s">
        <v>230</v>
      </c>
      <c r="F80" s="10" t="s">
        <v>231</v>
      </c>
      <c r="G80" s="10" t="s">
        <v>525</v>
      </c>
      <c r="H80" s="10">
        <v>500</v>
      </c>
      <c r="I80" s="19">
        <f t="shared" si="6"/>
        <v>595</v>
      </c>
      <c r="J80" s="7" t="s">
        <v>504</v>
      </c>
      <c r="K80" s="30" t="s">
        <v>521</v>
      </c>
      <c r="L80" s="32" t="s">
        <v>428</v>
      </c>
    </row>
    <row r="81" spans="1:12" s="3" customFormat="1" ht="24" x14ac:dyDescent="0.2">
      <c r="A81" s="17" t="s">
        <v>116</v>
      </c>
      <c r="B81" s="24" t="s">
        <v>359</v>
      </c>
      <c r="C81" s="10" t="s">
        <v>234</v>
      </c>
      <c r="D81" s="24" t="s">
        <v>199</v>
      </c>
      <c r="E81" s="10" t="s">
        <v>235</v>
      </c>
      <c r="F81" s="10" t="s">
        <v>236</v>
      </c>
      <c r="G81" s="10" t="s">
        <v>525</v>
      </c>
      <c r="H81" s="10">
        <v>1000</v>
      </c>
      <c r="I81" s="19">
        <f t="shared" si="6"/>
        <v>1190</v>
      </c>
      <c r="J81" s="10" t="s">
        <v>636</v>
      </c>
      <c r="K81" s="10" t="s">
        <v>521</v>
      </c>
      <c r="L81" s="33" t="s">
        <v>428</v>
      </c>
    </row>
    <row r="82" spans="1:12" s="3" customFormat="1" ht="36" x14ac:dyDescent="0.2">
      <c r="A82" s="17" t="s">
        <v>120</v>
      </c>
      <c r="B82" s="24" t="s">
        <v>359</v>
      </c>
      <c r="C82" s="10" t="s">
        <v>447</v>
      </c>
      <c r="D82" s="24" t="s">
        <v>199</v>
      </c>
      <c r="E82" s="10" t="s">
        <v>237</v>
      </c>
      <c r="F82" s="10" t="s">
        <v>238</v>
      </c>
      <c r="G82" s="10" t="s">
        <v>525</v>
      </c>
      <c r="H82" s="10">
        <v>5000</v>
      </c>
      <c r="I82" s="19">
        <f t="shared" si="6"/>
        <v>5950</v>
      </c>
      <c r="J82" s="10" t="s">
        <v>504</v>
      </c>
      <c r="K82" s="10" t="s">
        <v>521</v>
      </c>
      <c r="L82" s="33" t="s">
        <v>428</v>
      </c>
    </row>
    <row r="83" spans="1:12" s="3" customFormat="1" ht="60" x14ac:dyDescent="0.2">
      <c r="A83" s="17" t="s">
        <v>125</v>
      </c>
      <c r="B83" s="24" t="s">
        <v>362</v>
      </c>
      <c r="C83" s="10" t="s">
        <v>456</v>
      </c>
      <c r="D83" s="24" t="s">
        <v>199</v>
      </c>
      <c r="E83" s="10" t="s">
        <v>457</v>
      </c>
      <c r="F83" s="10" t="s">
        <v>458</v>
      </c>
      <c r="G83" s="10" t="s">
        <v>525</v>
      </c>
      <c r="H83" s="10">
        <v>5000</v>
      </c>
      <c r="I83" s="19">
        <f t="shared" si="6"/>
        <v>5950</v>
      </c>
      <c r="J83" s="10" t="s">
        <v>504</v>
      </c>
      <c r="K83" s="10" t="s">
        <v>521</v>
      </c>
      <c r="L83" s="33" t="s">
        <v>428</v>
      </c>
    </row>
    <row r="84" spans="1:12" s="25" customFormat="1" ht="33.75" customHeight="1" x14ac:dyDescent="0.2">
      <c r="A84" s="17" t="s">
        <v>129</v>
      </c>
      <c r="B84" s="24" t="s">
        <v>359</v>
      </c>
      <c r="C84" s="10" t="s">
        <v>325</v>
      </c>
      <c r="D84" s="24" t="s">
        <v>199</v>
      </c>
      <c r="E84" s="10" t="s">
        <v>239</v>
      </c>
      <c r="F84" s="10" t="s">
        <v>240</v>
      </c>
      <c r="G84" s="10" t="s">
        <v>525</v>
      </c>
      <c r="H84" s="10">
        <v>5000</v>
      </c>
      <c r="I84" s="15">
        <f t="shared" si="6"/>
        <v>5950</v>
      </c>
      <c r="J84" s="7" t="s">
        <v>504</v>
      </c>
      <c r="K84" s="30" t="s">
        <v>521</v>
      </c>
      <c r="L84" s="32" t="s">
        <v>428</v>
      </c>
    </row>
    <row r="85" spans="1:12" s="20" customFormat="1" ht="69" customHeight="1" x14ac:dyDescent="0.2">
      <c r="A85" s="17" t="s">
        <v>133</v>
      </c>
      <c r="B85" s="18" t="s">
        <v>360</v>
      </c>
      <c r="C85" s="19" t="s">
        <v>361</v>
      </c>
      <c r="D85" s="18" t="s">
        <v>199</v>
      </c>
      <c r="E85" s="19" t="s">
        <v>241</v>
      </c>
      <c r="F85" s="19" t="s">
        <v>242</v>
      </c>
      <c r="G85" s="19" t="s">
        <v>523</v>
      </c>
      <c r="H85" s="19">
        <v>140000</v>
      </c>
      <c r="I85" s="19">
        <f>H85*1.19</f>
        <v>166600</v>
      </c>
      <c r="J85" s="19" t="s">
        <v>481</v>
      </c>
      <c r="K85" s="19" t="s">
        <v>481</v>
      </c>
      <c r="L85" s="32" t="s">
        <v>428</v>
      </c>
    </row>
    <row r="86" spans="1:12" s="20" customFormat="1" ht="44.25" customHeight="1" x14ac:dyDescent="0.2">
      <c r="A86" s="17" t="s">
        <v>136</v>
      </c>
      <c r="B86" s="18" t="s">
        <v>354</v>
      </c>
      <c r="C86" s="19" t="s">
        <v>475</v>
      </c>
      <c r="D86" s="18" t="s">
        <v>199</v>
      </c>
      <c r="E86" s="19" t="s">
        <v>187</v>
      </c>
      <c r="F86" s="19" t="s">
        <v>188</v>
      </c>
      <c r="G86" s="19" t="s">
        <v>525</v>
      </c>
      <c r="H86" s="19">
        <v>1000</v>
      </c>
      <c r="I86" s="10">
        <f>H86*1.19</f>
        <v>1190</v>
      </c>
      <c r="J86" s="10" t="s">
        <v>504</v>
      </c>
      <c r="K86" s="10" t="s">
        <v>521</v>
      </c>
      <c r="L86" s="32" t="s">
        <v>428</v>
      </c>
    </row>
    <row r="87" spans="1:12" s="3" customFormat="1" ht="65.25" customHeight="1" x14ac:dyDescent="0.2">
      <c r="A87" s="17" t="s">
        <v>140</v>
      </c>
      <c r="B87" s="24" t="s">
        <v>359</v>
      </c>
      <c r="C87" s="10" t="s">
        <v>243</v>
      </c>
      <c r="D87" s="24" t="s">
        <v>199</v>
      </c>
      <c r="E87" s="10" t="s">
        <v>244</v>
      </c>
      <c r="F87" s="19" t="s">
        <v>245</v>
      </c>
      <c r="G87" s="24" t="s">
        <v>525</v>
      </c>
      <c r="H87" s="10">
        <v>80000</v>
      </c>
      <c r="I87" s="19">
        <f t="shared" si="6"/>
        <v>95200</v>
      </c>
      <c r="J87" s="10" t="s">
        <v>504</v>
      </c>
      <c r="K87" s="10" t="s">
        <v>628</v>
      </c>
      <c r="L87" s="33" t="s">
        <v>428</v>
      </c>
    </row>
    <row r="88" spans="1:12" s="3" customFormat="1" ht="41.25" customHeight="1" x14ac:dyDescent="0.2">
      <c r="A88" s="17" t="s">
        <v>143</v>
      </c>
      <c r="B88" s="24" t="s">
        <v>4</v>
      </c>
      <c r="C88" s="10" t="s">
        <v>246</v>
      </c>
      <c r="D88" s="24" t="s">
        <v>199</v>
      </c>
      <c r="E88" s="10" t="s">
        <v>247</v>
      </c>
      <c r="F88" s="10" t="s">
        <v>248</v>
      </c>
      <c r="G88" s="10" t="s">
        <v>525</v>
      </c>
      <c r="H88" s="10">
        <v>6000</v>
      </c>
      <c r="I88" s="19">
        <f t="shared" si="6"/>
        <v>7140</v>
      </c>
      <c r="J88" s="10" t="s">
        <v>504</v>
      </c>
      <c r="K88" s="10" t="s">
        <v>521</v>
      </c>
      <c r="L88" s="32" t="s">
        <v>428</v>
      </c>
    </row>
    <row r="89" spans="1:12" s="3" customFormat="1" ht="51" customHeight="1" x14ac:dyDescent="0.2">
      <c r="A89" s="17" t="s">
        <v>144</v>
      </c>
      <c r="B89" s="24" t="s">
        <v>359</v>
      </c>
      <c r="C89" s="10" t="s">
        <v>249</v>
      </c>
      <c r="D89" s="24" t="s">
        <v>199</v>
      </c>
      <c r="E89" s="10" t="s">
        <v>250</v>
      </c>
      <c r="F89" s="10" t="s">
        <v>342</v>
      </c>
      <c r="G89" s="10" t="s">
        <v>525</v>
      </c>
      <c r="H89" s="10">
        <v>5000</v>
      </c>
      <c r="I89" s="19">
        <f t="shared" si="6"/>
        <v>5950</v>
      </c>
      <c r="J89" s="10" t="s">
        <v>504</v>
      </c>
      <c r="K89" s="10" t="s">
        <v>628</v>
      </c>
      <c r="L89" s="33" t="s">
        <v>428</v>
      </c>
    </row>
    <row r="90" spans="1:12" s="3" customFormat="1" ht="45.75" customHeight="1" x14ac:dyDescent="0.2">
      <c r="A90" s="17" t="s">
        <v>148</v>
      </c>
      <c r="B90" s="24" t="s">
        <v>359</v>
      </c>
      <c r="C90" s="10" t="s">
        <v>251</v>
      </c>
      <c r="D90" s="24" t="s">
        <v>199</v>
      </c>
      <c r="E90" s="10" t="s">
        <v>252</v>
      </c>
      <c r="F90" s="10" t="s">
        <v>454</v>
      </c>
      <c r="G90" s="10" t="s">
        <v>525</v>
      </c>
      <c r="H90" s="10">
        <v>1000</v>
      </c>
      <c r="I90" s="19">
        <f t="shared" si="6"/>
        <v>1190</v>
      </c>
      <c r="J90" s="10" t="s">
        <v>504</v>
      </c>
      <c r="K90" s="10" t="s">
        <v>521</v>
      </c>
      <c r="L90" s="32" t="s">
        <v>428</v>
      </c>
    </row>
    <row r="91" spans="1:12" s="3" customFormat="1" ht="27.75" customHeight="1" x14ac:dyDescent="0.2">
      <c r="A91" s="17" t="s">
        <v>152</v>
      </c>
      <c r="B91" s="24" t="s">
        <v>359</v>
      </c>
      <c r="C91" s="10" t="s">
        <v>346</v>
      </c>
      <c r="D91" s="24" t="s">
        <v>199</v>
      </c>
      <c r="E91" s="10" t="s">
        <v>320</v>
      </c>
      <c r="F91" s="10" t="s">
        <v>321</v>
      </c>
      <c r="G91" s="10" t="s">
        <v>525</v>
      </c>
      <c r="H91" s="10">
        <v>1000</v>
      </c>
      <c r="I91" s="19">
        <f t="shared" si="6"/>
        <v>1190</v>
      </c>
      <c r="J91" s="10" t="s">
        <v>504</v>
      </c>
      <c r="K91" s="10" t="s">
        <v>521</v>
      </c>
      <c r="L91" s="32" t="s">
        <v>428</v>
      </c>
    </row>
    <row r="92" spans="1:12" s="3" customFormat="1" ht="41.25" customHeight="1" x14ac:dyDescent="0.2">
      <c r="A92" s="17" t="s">
        <v>153</v>
      </c>
      <c r="B92" s="24" t="s">
        <v>4</v>
      </c>
      <c r="C92" s="10" t="s">
        <v>375</v>
      </c>
      <c r="D92" s="24" t="s">
        <v>199</v>
      </c>
      <c r="E92" s="10" t="s">
        <v>384</v>
      </c>
      <c r="F92" s="10" t="s">
        <v>385</v>
      </c>
      <c r="G92" s="10" t="s">
        <v>525</v>
      </c>
      <c r="H92" s="10">
        <v>2000</v>
      </c>
      <c r="I92" s="19">
        <f t="shared" si="6"/>
        <v>2380</v>
      </c>
      <c r="J92" s="10" t="s">
        <v>631</v>
      </c>
      <c r="K92" s="10" t="s">
        <v>521</v>
      </c>
      <c r="L92" s="32" t="s">
        <v>428</v>
      </c>
    </row>
    <row r="93" spans="1:12" s="3" customFormat="1" ht="32.25" customHeight="1" x14ac:dyDescent="0.2">
      <c r="A93" s="17" t="s">
        <v>154</v>
      </c>
      <c r="B93" s="24" t="s">
        <v>348</v>
      </c>
      <c r="C93" s="10" t="s">
        <v>459</v>
      </c>
      <c r="D93" s="18" t="s">
        <v>199</v>
      </c>
      <c r="E93" s="19" t="s">
        <v>460</v>
      </c>
      <c r="F93" s="19" t="s">
        <v>459</v>
      </c>
      <c r="G93" s="10" t="s">
        <v>525</v>
      </c>
      <c r="H93" s="10">
        <v>3000</v>
      </c>
      <c r="I93" s="15">
        <f t="shared" si="6"/>
        <v>3570</v>
      </c>
      <c r="J93" s="7" t="s">
        <v>631</v>
      </c>
      <c r="K93" s="30" t="s">
        <v>630</v>
      </c>
      <c r="L93" s="32" t="s">
        <v>428</v>
      </c>
    </row>
    <row r="94" spans="1:12" s="3" customFormat="1" ht="30.75" customHeight="1" x14ac:dyDescent="0.2">
      <c r="A94" s="17" t="s">
        <v>155</v>
      </c>
      <c r="B94" s="24" t="s">
        <v>359</v>
      </c>
      <c r="C94" s="10" t="s">
        <v>556</v>
      </c>
      <c r="D94" s="24" t="s">
        <v>199</v>
      </c>
      <c r="E94" s="10" t="s">
        <v>396</v>
      </c>
      <c r="F94" s="10" t="s">
        <v>397</v>
      </c>
      <c r="G94" s="10" t="s">
        <v>525</v>
      </c>
      <c r="H94" s="10">
        <v>2000</v>
      </c>
      <c r="I94" s="15">
        <f t="shared" si="6"/>
        <v>2380</v>
      </c>
      <c r="J94" s="7" t="s">
        <v>504</v>
      </c>
      <c r="K94" s="30" t="s">
        <v>521</v>
      </c>
      <c r="L94" s="32" t="s">
        <v>428</v>
      </c>
    </row>
    <row r="95" spans="1:12" s="22" customFormat="1" ht="28.5" customHeight="1" x14ac:dyDescent="0.2">
      <c r="A95" s="17" t="s">
        <v>159</v>
      </c>
      <c r="B95" s="21" t="s">
        <v>4</v>
      </c>
      <c r="C95" s="10" t="s">
        <v>488</v>
      </c>
      <c r="D95" s="24" t="s">
        <v>199</v>
      </c>
      <c r="E95" s="10" t="s">
        <v>489</v>
      </c>
      <c r="F95" s="10" t="s">
        <v>490</v>
      </c>
      <c r="G95" s="10" t="s">
        <v>525</v>
      </c>
      <c r="H95" s="10">
        <v>1000</v>
      </c>
      <c r="I95" s="19">
        <f t="shared" ref="I95:I100" si="7">H95*1.19</f>
        <v>1190</v>
      </c>
      <c r="J95" s="10" t="s">
        <v>504</v>
      </c>
      <c r="K95" s="10" t="s">
        <v>521</v>
      </c>
      <c r="L95" s="32" t="s">
        <v>428</v>
      </c>
    </row>
    <row r="96" spans="1:12" s="22" customFormat="1" ht="45.75" customHeight="1" x14ac:dyDescent="0.2">
      <c r="A96" s="17" t="s">
        <v>326</v>
      </c>
      <c r="B96" s="21" t="s">
        <v>4</v>
      </c>
      <c r="C96" s="10" t="s">
        <v>492</v>
      </c>
      <c r="D96" s="24" t="s">
        <v>199</v>
      </c>
      <c r="E96" s="10" t="s">
        <v>502</v>
      </c>
      <c r="F96" s="10" t="s">
        <v>503</v>
      </c>
      <c r="G96" s="19" t="s">
        <v>525</v>
      </c>
      <c r="H96" s="10">
        <v>35000</v>
      </c>
      <c r="I96" s="19">
        <f t="shared" si="7"/>
        <v>41650</v>
      </c>
      <c r="J96" s="10" t="s">
        <v>631</v>
      </c>
      <c r="K96" s="10" t="s">
        <v>630</v>
      </c>
      <c r="L96" s="32" t="s">
        <v>428</v>
      </c>
    </row>
    <row r="97" spans="1:12" s="22" customFormat="1" ht="39.75" customHeight="1" x14ac:dyDescent="0.2">
      <c r="A97" s="17" t="s">
        <v>327</v>
      </c>
      <c r="B97" s="21" t="s">
        <v>4</v>
      </c>
      <c r="C97" s="10" t="s">
        <v>527</v>
      </c>
      <c r="D97" s="24" t="s">
        <v>199</v>
      </c>
      <c r="E97" s="64" t="s">
        <v>528</v>
      </c>
      <c r="F97" s="64" t="s">
        <v>529</v>
      </c>
      <c r="G97" s="19" t="s">
        <v>525</v>
      </c>
      <c r="H97" s="10">
        <v>5000</v>
      </c>
      <c r="I97" s="19">
        <f t="shared" si="7"/>
        <v>5950</v>
      </c>
      <c r="J97" s="7" t="s">
        <v>631</v>
      </c>
      <c r="K97" s="30" t="s">
        <v>630</v>
      </c>
      <c r="L97" s="32" t="s">
        <v>428</v>
      </c>
    </row>
    <row r="98" spans="1:12" s="22" customFormat="1" ht="43.5" customHeight="1" x14ac:dyDescent="0.2">
      <c r="A98" s="17" t="s">
        <v>162</v>
      </c>
      <c r="B98" s="21" t="s">
        <v>4</v>
      </c>
      <c r="C98" s="10" t="s">
        <v>568</v>
      </c>
      <c r="D98" s="24" t="s">
        <v>199</v>
      </c>
      <c r="E98" s="64" t="s">
        <v>569</v>
      </c>
      <c r="F98" s="64" t="s">
        <v>570</v>
      </c>
      <c r="G98" s="19" t="s">
        <v>525</v>
      </c>
      <c r="H98" s="10">
        <v>2000</v>
      </c>
      <c r="I98" s="19">
        <f t="shared" si="7"/>
        <v>2380</v>
      </c>
      <c r="J98" s="7" t="s">
        <v>504</v>
      </c>
      <c r="K98" s="30" t="s">
        <v>521</v>
      </c>
      <c r="L98" s="32" t="s">
        <v>428</v>
      </c>
    </row>
    <row r="99" spans="1:12" s="3" customFormat="1" ht="33.75" customHeight="1" x14ac:dyDescent="0.2">
      <c r="A99" s="17" t="s">
        <v>163</v>
      </c>
      <c r="B99" s="24" t="s">
        <v>359</v>
      </c>
      <c r="C99" s="10" t="s">
        <v>455</v>
      </c>
      <c r="D99" s="24" t="s">
        <v>199</v>
      </c>
      <c r="E99" s="10" t="s">
        <v>232</v>
      </c>
      <c r="F99" s="10" t="s">
        <v>233</v>
      </c>
      <c r="G99" s="10" t="s">
        <v>525</v>
      </c>
      <c r="H99" s="10">
        <v>10500</v>
      </c>
      <c r="I99" s="19">
        <f t="shared" si="7"/>
        <v>12495</v>
      </c>
      <c r="J99" s="10" t="s">
        <v>504</v>
      </c>
      <c r="K99" s="10" t="s">
        <v>628</v>
      </c>
      <c r="L99" s="33" t="s">
        <v>428</v>
      </c>
    </row>
    <row r="100" spans="1:12" s="22" customFormat="1" ht="55.5" customHeight="1" x14ac:dyDescent="0.2">
      <c r="A100" s="17" t="s">
        <v>164</v>
      </c>
      <c r="B100" s="21" t="s">
        <v>4</v>
      </c>
      <c r="C100" s="10" t="s">
        <v>571</v>
      </c>
      <c r="D100" s="24" t="s">
        <v>199</v>
      </c>
      <c r="E100" s="67" t="s">
        <v>573</v>
      </c>
      <c r="F100" s="19" t="s">
        <v>574</v>
      </c>
      <c r="G100" s="19" t="s">
        <v>525</v>
      </c>
      <c r="H100" s="10">
        <v>2000</v>
      </c>
      <c r="I100" s="19">
        <f t="shared" si="7"/>
        <v>2380</v>
      </c>
      <c r="J100" s="7" t="s">
        <v>504</v>
      </c>
      <c r="K100" s="30" t="s">
        <v>521</v>
      </c>
      <c r="L100" s="32" t="s">
        <v>428</v>
      </c>
    </row>
    <row r="101" spans="1:12" s="51" customFormat="1" ht="26.25" customHeight="1" x14ac:dyDescent="0.2">
      <c r="A101" s="37"/>
      <c r="B101" s="80" t="s">
        <v>199</v>
      </c>
      <c r="C101" s="80"/>
      <c r="D101" s="79" t="s">
        <v>409</v>
      </c>
      <c r="E101" s="79"/>
      <c r="F101" s="79"/>
      <c r="G101" s="79"/>
      <c r="H101" s="39">
        <f>SUM(H65:H100)</f>
        <v>587500</v>
      </c>
      <c r="I101" s="39">
        <f>SUM(I65:I100)</f>
        <v>699125</v>
      </c>
      <c r="J101" s="9"/>
      <c r="K101" s="9"/>
      <c r="L101" s="32"/>
    </row>
    <row r="102" spans="1:12" s="20" customFormat="1" ht="36" customHeight="1" x14ac:dyDescent="0.2">
      <c r="A102" s="17" t="s">
        <v>165</v>
      </c>
      <c r="B102" s="18" t="s">
        <v>4</v>
      </c>
      <c r="C102" s="19" t="s">
        <v>541</v>
      </c>
      <c r="D102" s="18" t="s">
        <v>254</v>
      </c>
      <c r="E102" s="19" t="s">
        <v>255</v>
      </c>
      <c r="F102" s="19" t="s">
        <v>256</v>
      </c>
      <c r="G102" s="19" t="s">
        <v>525</v>
      </c>
      <c r="H102" s="19">
        <v>500</v>
      </c>
      <c r="I102" s="19">
        <f t="shared" ref="I102:I106" si="8">H102*1.19</f>
        <v>595</v>
      </c>
      <c r="J102" s="10" t="s">
        <v>504</v>
      </c>
      <c r="K102" s="10" t="s">
        <v>521</v>
      </c>
      <c r="L102" s="33" t="s">
        <v>428</v>
      </c>
    </row>
    <row r="103" spans="1:12" s="20" customFormat="1" ht="27" customHeight="1" x14ac:dyDescent="0.2">
      <c r="A103" s="17" t="s">
        <v>166</v>
      </c>
      <c r="B103" s="18" t="s">
        <v>4</v>
      </c>
      <c r="C103" s="19" t="s">
        <v>257</v>
      </c>
      <c r="D103" s="18" t="s">
        <v>254</v>
      </c>
      <c r="E103" s="19" t="s">
        <v>258</v>
      </c>
      <c r="F103" s="19" t="s">
        <v>259</v>
      </c>
      <c r="G103" s="19" t="s">
        <v>525</v>
      </c>
      <c r="H103" s="19">
        <v>1500</v>
      </c>
      <c r="I103" s="19">
        <f t="shared" si="8"/>
        <v>1785</v>
      </c>
      <c r="J103" s="10" t="s">
        <v>504</v>
      </c>
      <c r="K103" s="10" t="s">
        <v>521</v>
      </c>
      <c r="L103" s="32" t="s">
        <v>428</v>
      </c>
    </row>
    <row r="104" spans="1:12" s="20" customFormat="1" ht="33.75" customHeight="1" x14ac:dyDescent="0.2">
      <c r="A104" s="17" t="s">
        <v>167</v>
      </c>
      <c r="B104" s="18" t="s">
        <v>324</v>
      </c>
      <c r="C104" s="19" t="s">
        <v>542</v>
      </c>
      <c r="D104" s="18" t="s">
        <v>254</v>
      </c>
      <c r="E104" s="19" t="s">
        <v>392</v>
      </c>
      <c r="F104" s="19" t="s">
        <v>393</v>
      </c>
      <c r="G104" s="19" t="s">
        <v>525</v>
      </c>
      <c r="H104" s="19">
        <v>1000</v>
      </c>
      <c r="I104" s="19">
        <f t="shared" si="8"/>
        <v>1190</v>
      </c>
      <c r="J104" s="10" t="s">
        <v>504</v>
      </c>
      <c r="K104" s="10" t="s">
        <v>521</v>
      </c>
      <c r="L104" s="33" t="s">
        <v>428</v>
      </c>
    </row>
    <row r="105" spans="1:12" s="20" customFormat="1" ht="29.25" customHeight="1" x14ac:dyDescent="0.2">
      <c r="A105" s="17" t="s">
        <v>328</v>
      </c>
      <c r="B105" s="18" t="s">
        <v>354</v>
      </c>
      <c r="C105" s="19" t="s">
        <v>550</v>
      </c>
      <c r="D105" s="18" t="s">
        <v>254</v>
      </c>
      <c r="E105" s="64" t="s">
        <v>530</v>
      </c>
      <c r="F105" s="64" t="s">
        <v>531</v>
      </c>
      <c r="G105" s="19" t="s">
        <v>525</v>
      </c>
      <c r="H105" s="19">
        <v>3000</v>
      </c>
      <c r="I105" s="19">
        <f t="shared" si="8"/>
        <v>3570</v>
      </c>
      <c r="J105" s="7" t="s">
        <v>504</v>
      </c>
      <c r="K105" s="30" t="s">
        <v>521</v>
      </c>
      <c r="L105" s="32" t="s">
        <v>428</v>
      </c>
    </row>
    <row r="106" spans="1:12" s="20" customFormat="1" ht="39.75" customHeight="1" x14ac:dyDescent="0.2">
      <c r="A106" s="17" t="s">
        <v>329</v>
      </c>
      <c r="B106" s="18" t="s">
        <v>354</v>
      </c>
      <c r="C106" s="19" t="s">
        <v>551</v>
      </c>
      <c r="D106" s="18" t="s">
        <v>254</v>
      </c>
      <c r="E106" s="19" t="s">
        <v>472</v>
      </c>
      <c r="F106" s="19" t="s">
        <v>473</v>
      </c>
      <c r="G106" s="19" t="s">
        <v>525</v>
      </c>
      <c r="H106" s="19">
        <v>1500</v>
      </c>
      <c r="I106" s="19">
        <f t="shared" si="8"/>
        <v>1785</v>
      </c>
      <c r="J106" s="7" t="s">
        <v>504</v>
      </c>
      <c r="K106" s="30" t="s">
        <v>521</v>
      </c>
      <c r="L106" s="32" t="s">
        <v>428</v>
      </c>
    </row>
    <row r="107" spans="1:12" s="22" customFormat="1" ht="36" customHeight="1" x14ac:dyDescent="0.2">
      <c r="A107" s="17" t="s">
        <v>168</v>
      </c>
      <c r="B107" s="52" t="s">
        <v>4</v>
      </c>
      <c r="C107" s="10" t="s">
        <v>553</v>
      </c>
      <c r="D107" s="24" t="s">
        <v>254</v>
      </c>
      <c r="E107" s="64" t="s">
        <v>532</v>
      </c>
      <c r="F107" s="64" t="s">
        <v>533</v>
      </c>
      <c r="G107" s="19" t="s">
        <v>525</v>
      </c>
      <c r="H107" s="7">
        <v>3500</v>
      </c>
      <c r="I107" s="19">
        <f t="shared" ref="I107" si="9">H107*1.19</f>
        <v>4165</v>
      </c>
      <c r="J107" s="7" t="s">
        <v>504</v>
      </c>
      <c r="K107" s="30" t="s">
        <v>521</v>
      </c>
      <c r="L107" s="32" t="s">
        <v>428</v>
      </c>
    </row>
    <row r="108" spans="1:12" s="48" customFormat="1" ht="28.5" customHeight="1" x14ac:dyDescent="0.2">
      <c r="A108" s="37"/>
      <c r="B108" s="78" t="s">
        <v>254</v>
      </c>
      <c r="C108" s="78"/>
      <c r="D108" s="78" t="s">
        <v>410</v>
      </c>
      <c r="E108" s="78"/>
      <c r="F108" s="78"/>
      <c r="G108" s="78"/>
      <c r="H108" s="12">
        <f>SUM(H102:H107)</f>
        <v>11000</v>
      </c>
      <c r="I108" s="12">
        <f>SUM(I102:I107)</f>
        <v>13090</v>
      </c>
      <c r="J108" s="12"/>
      <c r="K108" s="10"/>
      <c r="L108" s="32"/>
    </row>
    <row r="109" spans="1:12" s="3" customFormat="1" ht="60" customHeight="1" x14ac:dyDescent="0.2">
      <c r="A109" s="17" t="s">
        <v>330</v>
      </c>
      <c r="B109" s="24" t="s">
        <v>4</v>
      </c>
      <c r="C109" s="10" t="s">
        <v>262</v>
      </c>
      <c r="D109" s="24" t="s">
        <v>263</v>
      </c>
      <c r="E109" s="10" t="s">
        <v>264</v>
      </c>
      <c r="F109" s="10" t="s">
        <v>265</v>
      </c>
      <c r="G109" s="10" t="s">
        <v>431</v>
      </c>
      <c r="H109" s="10">
        <v>65000</v>
      </c>
      <c r="I109" s="10">
        <f>H109*1.09</f>
        <v>70850</v>
      </c>
      <c r="J109" s="10" t="s">
        <v>504</v>
      </c>
      <c r="K109" s="10" t="s">
        <v>521</v>
      </c>
      <c r="L109" s="32" t="s">
        <v>428</v>
      </c>
    </row>
    <row r="110" spans="1:12" s="3" customFormat="1" ht="38.25" customHeight="1" x14ac:dyDescent="0.2">
      <c r="A110" s="17" t="s">
        <v>169</v>
      </c>
      <c r="B110" s="24" t="s">
        <v>4</v>
      </c>
      <c r="C110" s="10" t="s">
        <v>266</v>
      </c>
      <c r="D110" s="24" t="s">
        <v>263</v>
      </c>
      <c r="E110" s="10" t="s">
        <v>267</v>
      </c>
      <c r="F110" s="10" t="s">
        <v>268</v>
      </c>
      <c r="G110" s="10" t="s">
        <v>525</v>
      </c>
      <c r="H110" s="10">
        <v>25000</v>
      </c>
      <c r="I110" s="10">
        <f>H110*1.19</f>
        <v>29750</v>
      </c>
      <c r="J110" s="7" t="s">
        <v>504</v>
      </c>
      <c r="K110" s="30" t="s">
        <v>521</v>
      </c>
      <c r="L110" s="32" t="s">
        <v>428</v>
      </c>
    </row>
    <row r="111" spans="1:12" s="48" customFormat="1" ht="24.75" customHeight="1" x14ac:dyDescent="0.2">
      <c r="A111" s="37"/>
      <c r="B111" s="73" t="s">
        <v>263</v>
      </c>
      <c r="C111" s="74"/>
      <c r="D111" s="73" t="s">
        <v>411</v>
      </c>
      <c r="E111" s="75"/>
      <c r="F111" s="75"/>
      <c r="G111" s="74"/>
      <c r="H111" s="8">
        <f>SUM(H109:H110)</f>
        <v>90000</v>
      </c>
      <c r="I111" s="8">
        <f>SUM(I109:I110)</f>
        <v>100600</v>
      </c>
      <c r="J111" s="8"/>
      <c r="K111" s="30"/>
      <c r="L111" s="32"/>
    </row>
    <row r="112" spans="1:12" s="20" customFormat="1" ht="85.5" customHeight="1" x14ac:dyDescent="0.2">
      <c r="A112" s="17" t="s">
        <v>170</v>
      </c>
      <c r="B112" s="18" t="s">
        <v>4</v>
      </c>
      <c r="C112" s="19" t="s">
        <v>269</v>
      </c>
      <c r="D112" s="18" t="s">
        <v>270</v>
      </c>
      <c r="E112" s="19" t="s">
        <v>271</v>
      </c>
      <c r="F112" s="19" t="s">
        <v>272</v>
      </c>
      <c r="G112" s="70" t="s">
        <v>611</v>
      </c>
      <c r="H112" s="19">
        <v>276000</v>
      </c>
      <c r="I112" s="19">
        <v>276000</v>
      </c>
      <c r="J112" s="10" t="s">
        <v>504</v>
      </c>
      <c r="K112" s="10" t="s">
        <v>521</v>
      </c>
      <c r="L112" s="33" t="s">
        <v>428</v>
      </c>
    </row>
    <row r="113" spans="1:12" s="20" customFormat="1" ht="33" customHeight="1" x14ac:dyDescent="0.2">
      <c r="A113" s="17" t="s">
        <v>584</v>
      </c>
      <c r="B113" s="18" t="s">
        <v>4</v>
      </c>
      <c r="C113" s="19" t="s">
        <v>273</v>
      </c>
      <c r="D113" s="18" t="s">
        <v>270</v>
      </c>
      <c r="E113" s="19" t="s">
        <v>274</v>
      </c>
      <c r="F113" s="19" t="s">
        <v>275</v>
      </c>
      <c r="G113" s="19" t="s">
        <v>525</v>
      </c>
      <c r="H113" s="19">
        <v>7000</v>
      </c>
      <c r="I113" s="19">
        <v>7000</v>
      </c>
      <c r="J113" s="10" t="s">
        <v>504</v>
      </c>
      <c r="K113" s="10" t="s">
        <v>521</v>
      </c>
      <c r="L113" s="33" t="s">
        <v>428</v>
      </c>
    </row>
    <row r="114" spans="1:12" s="48" customFormat="1" ht="20.25" customHeight="1" x14ac:dyDescent="0.2">
      <c r="A114" s="37"/>
      <c r="B114" s="73" t="s">
        <v>270</v>
      </c>
      <c r="C114" s="74"/>
      <c r="D114" s="73" t="s">
        <v>412</v>
      </c>
      <c r="E114" s="75"/>
      <c r="F114" s="75"/>
      <c r="G114" s="74"/>
      <c r="H114" s="12">
        <f>SUM(H112:H113)</f>
        <v>283000</v>
      </c>
      <c r="I114" s="12">
        <f>SUM(I112:I113)</f>
        <v>283000</v>
      </c>
      <c r="J114" s="12"/>
      <c r="K114" s="31"/>
      <c r="L114" s="32"/>
    </row>
    <row r="115" spans="1:12" s="20" customFormat="1" ht="36" x14ac:dyDescent="0.2">
      <c r="A115" s="17" t="s">
        <v>173</v>
      </c>
      <c r="B115" s="18" t="s">
        <v>352</v>
      </c>
      <c r="C115" s="19" t="s">
        <v>365</v>
      </c>
      <c r="D115" s="18" t="s">
        <v>276</v>
      </c>
      <c r="E115" s="19" t="s">
        <v>277</v>
      </c>
      <c r="F115" s="19" t="s">
        <v>278</v>
      </c>
      <c r="G115" s="19" t="s">
        <v>525</v>
      </c>
      <c r="H115" s="19">
        <v>10000</v>
      </c>
      <c r="I115" s="19">
        <f t="shared" ref="I115:I118" si="10">H115*1.19</f>
        <v>11900</v>
      </c>
      <c r="J115" s="10" t="s">
        <v>504</v>
      </c>
      <c r="K115" s="10" t="s">
        <v>521</v>
      </c>
      <c r="L115" s="33" t="s">
        <v>428</v>
      </c>
    </row>
    <row r="116" spans="1:12" s="20" customFormat="1" ht="63" customHeight="1" x14ac:dyDescent="0.2">
      <c r="A116" s="17" t="s">
        <v>519</v>
      </c>
      <c r="B116" s="18" t="s">
        <v>4</v>
      </c>
      <c r="C116" s="19" t="s">
        <v>422</v>
      </c>
      <c r="D116" s="18" t="s">
        <v>276</v>
      </c>
      <c r="E116" s="19" t="s">
        <v>423</v>
      </c>
      <c r="F116" s="19" t="s">
        <v>424</v>
      </c>
      <c r="G116" s="19" t="s">
        <v>525</v>
      </c>
      <c r="H116" s="19">
        <v>5000</v>
      </c>
      <c r="I116" s="19">
        <f t="shared" si="10"/>
        <v>5950</v>
      </c>
      <c r="J116" s="10" t="s">
        <v>504</v>
      </c>
      <c r="K116" s="10" t="s">
        <v>628</v>
      </c>
      <c r="L116" s="33" t="s">
        <v>428</v>
      </c>
    </row>
    <row r="117" spans="1:12" s="20" customFormat="1" ht="48" x14ac:dyDescent="0.2">
      <c r="A117" s="17" t="s">
        <v>585</v>
      </c>
      <c r="B117" s="18" t="s">
        <v>511</v>
      </c>
      <c r="C117" s="19" t="s">
        <v>510</v>
      </c>
      <c r="D117" s="18" t="s">
        <v>276</v>
      </c>
      <c r="E117" s="64" t="s">
        <v>398</v>
      </c>
      <c r="F117" s="64" t="s">
        <v>399</v>
      </c>
      <c r="G117" s="19" t="s">
        <v>525</v>
      </c>
      <c r="H117" s="19">
        <v>4000</v>
      </c>
      <c r="I117" s="19">
        <f t="shared" si="10"/>
        <v>4760</v>
      </c>
      <c r="J117" s="7" t="s">
        <v>504</v>
      </c>
      <c r="K117" s="30" t="s">
        <v>521</v>
      </c>
      <c r="L117" s="32" t="s">
        <v>428</v>
      </c>
    </row>
    <row r="118" spans="1:12" s="20" customFormat="1" ht="80.25" customHeight="1" x14ac:dyDescent="0.2">
      <c r="A118" s="17" t="s">
        <v>586</v>
      </c>
      <c r="B118" s="18" t="s">
        <v>444</v>
      </c>
      <c r="C118" s="19" t="s">
        <v>347</v>
      </c>
      <c r="D118" s="18" t="s">
        <v>276</v>
      </c>
      <c r="E118" s="19" t="s">
        <v>386</v>
      </c>
      <c r="F118" s="19" t="s">
        <v>387</v>
      </c>
      <c r="G118" s="19" t="s">
        <v>525</v>
      </c>
      <c r="H118" s="19">
        <v>18000</v>
      </c>
      <c r="I118" s="19">
        <f t="shared" si="10"/>
        <v>21420</v>
      </c>
      <c r="J118" s="10" t="s">
        <v>504</v>
      </c>
      <c r="K118" s="10" t="s">
        <v>521</v>
      </c>
      <c r="L118" s="33" t="s">
        <v>428</v>
      </c>
    </row>
    <row r="119" spans="1:12" s="54" customFormat="1" ht="15.75" customHeight="1" x14ac:dyDescent="0.2">
      <c r="A119" s="17"/>
      <c r="B119" s="73" t="s">
        <v>276</v>
      </c>
      <c r="C119" s="74"/>
      <c r="D119" s="73" t="s">
        <v>413</v>
      </c>
      <c r="E119" s="75"/>
      <c r="F119" s="75"/>
      <c r="G119" s="74"/>
      <c r="H119" s="12">
        <f>SUM(H115:H118)</f>
        <v>37000</v>
      </c>
      <c r="I119" s="12">
        <f>SUM(I115:I118)</f>
        <v>44030</v>
      </c>
      <c r="J119" s="53"/>
      <c r="K119" s="53"/>
      <c r="L119" s="32"/>
    </row>
    <row r="120" spans="1:12" s="3" customFormat="1" ht="56.25" customHeight="1" x14ac:dyDescent="0.2">
      <c r="A120" s="17" t="s">
        <v>331</v>
      </c>
      <c r="B120" s="24" t="s">
        <v>4</v>
      </c>
      <c r="C120" s="10" t="s">
        <v>279</v>
      </c>
      <c r="D120" s="24" t="s">
        <v>280</v>
      </c>
      <c r="E120" s="10" t="s">
        <v>281</v>
      </c>
      <c r="F120" s="10" t="s">
        <v>282</v>
      </c>
      <c r="G120" s="10" t="s">
        <v>431</v>
      </c>
      <c r="H120" s="10">
        <v>20000</v>
      </c>
      <c r="I120" s="10">
        <f>H120*1.19</f>
        <v>23800</v>
      </c>
      <c r="J120" s="10" t="s">
        <v>504</v>
      </c>
      <c r="K120" s="10" t="s">
        <v>521</v>
      </c>
      <c r="L120" s="33" t="s">
        <v>428</v>
      </c>
    </row>
    <row r="121" spans="1:12" s="48" customFormat="1" ht="27.75" customHeight="1" x14ac:dyDescent="0.2">
      <c r="A121" s="37"/>
      <c r="B121" s="73" t="s">
        <v>280</v>
      </c>
      <c r="C121" s="74"/>
      <c r="D121" s="73" t="s">
        <v>414</v>
      </c>
      <c r="E121" s="75"/>
      <c r="F121" s="75"/>
      <c r="G121" s="74"/>
      <c r="H121" s="12">
        <f>SUM(H120)</f>
        <v>20000</v>
      </c>
      <c r="I121" s="12">
        <f>SUM(I120)</f>
        <v>23800</v>
      </c>
      <c r="J121" s="12"/>
      <c r="K121" s="10"/>
      <c r="L121" s="32"/>
    </row>
    <row r="122" spans="1:12" s="20" customFormat="1" ht="84" customHeight="1" x14ac:dyDescent="0.2">
      <c r="A122" s="17" t="s">
        <v>174</v>
      </c>
      <c r="B122" s="18" t="s">
        <v>351</v>
      </c>
      <c r="C122" s="19" t="s">
        <v>425</v>
      </c>
      <c r="D122" s="18" t="s">
        <v>283</v>
      </c>
      <c r="E122" s="19" t="s">
        <v>442</v>
      </c>
      <c r="F122" s="19" t="s">
        <v>522</v>
      </c>
      <c r="G122" s="19" t="s">
        <v>525</v>
      </c>
      <c r="H122" s="19">
        <v>3000</v>
      </c>
      <c r="I122" s="19">
        <f>H122*1.19</f>
        <v>3570</v>
      </c>
      <c r="J122" s="10" t="s">
        <v>504</v>
      </c>
      <c r="K122" s="10" t="s">
        <v>521</v>
      </c>
      <c r="L122" s="33" t="s">
        <v>428</v>
      </c>
    </row>
    <row r="123" spans="1:12" s="34" customFormat="1" ht="84" customHeight="1" x14ac:dyDescent="0.2">
      <c r="A123" s="17" t="s">
        <v>376</v>
      </c>
      <c r="B123" s="18" t="s">
        <v>359</v>
      </c>
      <c r="C123" s="19" t="s">
        <v>284</v>
      </c>
      <c r="D123" s="18" t="s">
        <v>283</v>
      </c>
      <c r="E123" s="19" t="s">
        <v>285</v>
      </c>
      <c r="F123" s="19" t="s">
        <v>286</v>
      </c>
      <c r="G123" s="19" t="s">
        <v>431</v>
      </c>
      <c r="H123" s="19">
        <v>148500</v>
      </c>
      <c r="I123" s="19">
        <v>148500</v>
      </c>
      <c r="J123" s="10" t="s">
        <v>504</v>
      </c>
      <c r="K123" s="10" t="s">
        <v>628</v>
      </c>
      <c r="L123" s="33" t="s">
        <v>428</v>
      </c>
    </row>
    <row r="124" spans="1:12" s="3" customFormat="1" ht="66" customHeight="1" x14ac:dyDescent="0.2">
      <c r="A124" s="17" t="s">
        <v>377</v>
      </c>
      <c r="B124" s="24" t="s">
        <v>359</v>
      </c>
      <c r="C124" s="19" t="s">
        <v>287</v>
      </c>
      <c r="D124" s="24" t="s">
        <v>283</v>
      </c>
      <c r="E124" s="10" t="s">
        <v>288</v>
      </c>
      <c r="F124" s="10" t="s">
        <v>289</v>
      </c>
      <c r="G124" s="10" t="s">
        <v>525</v>
      </c>
      <c r="H124" s="10">
        <v>61200</v>
      </c>
      <c r="I124" s="10">
        <f t="shared" ref="I124:I129" si="11">H124*1.19</f>
        <v>72828</v>
      </c>
      <c r="J124" s="10" t="s">
        <v>504</v>
      </c>
      <c r="K124" s="10" t="s">
        <v>628</v>
      </c>
      <c r="L124" s="33" t="s">
        <v>428</v>
      </c>
    </row>
    <row r="125" spans="1:12" s="48" customFormat="1" ht="26.25" customHeight="1" x14ac:dyDescent="0.2">
      <c r="A125" s="37"/>
      <c r="B125" s="73" t="s">
        <v>283</v>
      </c>
      <c r="C125" s="74"/>
      <c r="D125" s="73" t="s">
        <v>415</v>
      </c>
      <c r="E125" s="75"/>
      <c r="F125" s="75"/>
      <c r="G125" s="74"/>
      <c r="H125" s="8">
        <f>SUM(H122:H124)</f>
        <v>212700</v>
      </c>
      <c r="I125" s="8">
        <f>SUM(I122:I124)</f>
        <v>224898</v>
      </c>
      <c r="J125" s="8"/>
      <c r="K125" s="10"/>
      <c r="L125" s="32"/>
    </row>
    <row r="126" spans="1:12" s="3" customFormat="1" ht="302.25" customHeight="1" x14ac:dyDescent="0.2">
      <c r="A126" s="17" t="s">
        <v>378</v>
      </c>
      <c r="B126" s="24" t="s">
        <v>359</v>
      </c>
      <c r="C126" s="10" t="s">
        <v>290</v>
      </c>
      <c r="D126" s="24" t="s">
        <v>291</v>
      </c>
      <c r="E126" s="10" t="s">
        <v>538</v>
      </c>
      <c r="F126" s="10" t="s">
        <v>539</v>
      </c>
      <c r="G126" s="10" t="s">
        <v>525</v>
      </c>
      <c r="H126" s="10">
        <v>20000</v>
      </c>
      <c r="I126" s="10">
        <f t="shared" si="11"/>
        <v>23800</v>
      </c>
      <c r="J126" s="10" t="s">
        <v>504</v>
      </c>
      <c r="K126" s="10" t="s">
        <v>521</v>
      </c>
      <c r="L126" s="33" t="s">
        <v>428</v>
      </c>
    </row>
    <row r="127" spans="1:12" s="3" customFormat="1" ht="304.5" customHeight="1" x14ac:dyDescent="0.2">
      <c r="A127" s="17" t="s">
        <v>587</v>
      </c>
      <c r="B127" s="24" t="s">
        <v>359</v>
      </c>
      <c r="C127" s="10" t="s">
        <v>516</v>
      </c>
      <c r="D127" s="24" t="s">
        <v>291</v>
      </c>
      <c r="E127" s="10" t="s">
        <v>538</v>
      </c>
      <c r="F127" s="10" t="s">
        <v>539</v>
      </c>
      <c r="G127" s="10" t="s">
        <v>525</v>
      </c>
      <c r="H127" s="10">
        <v>4080</v>
      </c>
      <c r="I127" s="10">
        <f>H127*1.19</f>
        <v>4855.2</v>
      </c>
      <c r="J127" s="10" t="s">
        <v>504</v>
      </c>
      <c r="K127" s="10" t="s">
        <v>521</v>
      </c>
      <c r="L127" s="33" t="s">
        <v>428</v>
      </c>
    </row>
    <row r="128" spans="1:12" s="48" customFormat="1" ht="20.25" customHeight="1" x14ac:dyDescent="0.2">
      <c r="A128" s="37"/>
      <c r="B128" s="73" t="s">
        <v>291</v>
      </c>
      <c r="C128" s="74"/>
      <c r="D128" s="73" t="s">
        <v>416</v>
      </c>
      <c r="E128" s="75"/>
      <c r="F128" s="75"/>
      <c r="G128" s="74"/>
      <c r="H128" s="12">
        <f>SUM(H126:H127)</f>
        <v>24080</v>
      </c>
      <c r="I128" s="12">
        <f>SUM(I126:I127)</f>
        <v>28655.200000000001</v>
      </c>
      <c r="J128" s="12"/>
      <c r="K128" s="12"/>
      <c r="L128" s="44"/>
    </row>
    <row r="129" spans="1:34" s="3" customFormat="1" ht="32.25" customHeight="1" x14ac:dyDescent="0.2">
      <c r="A129" s="17" t="s">
        <v>610</v>
      </c>
      <c r="B129" s="24" t="s">
        <v>359</v>
      </c>
      <c r="C129" s="10" t="s">
        <v>292</v>
      </c>
      <c r="D129" s="24" t="s">
        <v>293</v>
      </c>
      <c r="E129" s="10" t="s">
        <v>294</v>
      </c>
      <c r="F129" s="10" t="s">
        <v>295</v>
      </c>
      <c r="G129" s="10" t="s">
        <v>525</v>
      </c>
      <c r="H129" s="10">
        <v>16000</v>
      </c>
      <c r="I129" s="10">
        <f t="shared" si="11"/>
        <v>19040</v>
      </c>
      <c r="J129" s="10" t="s">
        <v>504</v>
      </c>
      <c r="K129" s="10" t="s">
        <v>628</v>
      </c>
      <c r="L129" s="32" t="s">
        <v>428</v>
      </c>
    </row>
    <row r="130" spans="1:34" s="20" customFormat="1" ht="48" x14ac:dyDescent="0.2">
      <c r="A130" s="17" t="s">
        <v>178</v>
      </c>
      <c r="B130" s="18" t="s">
        <v>512</v>
      </c>
      <c r="C130" s="19" t="s">
        <v>463</v>
      </c>
      <c r="D130" s="18" t="s">
        <v>293</v>
      </c>
      <c r="E130" s="19" t="s">
        <v>467</v>
      </c>
      <c r="F130" s="19" t="s">
        <v>468</v>
      </c>
      <c r="G130" s="10" t="s">
        <v>525</v>
      </c>
      <c r="H130" s="19">
        <v>10000</v>
      </c>
      <c r="I130" s="10">
        <f t="shared" ref="I130:I134" si="12">H130*1.19</f>
        <v>11900</v>
      </c>
      <c r="J130" s="10" t="s">
        <v>504</v>
      </c>
      <c r="K130" s="10" t="s">
        <v>521</v>
      </c>
      <c r="L130" s="32" t="s">
        <v>428</v>
      </c>
    </row>
    <row r="131" spans="1:34" s="20" customFormat="1" ht="60" x14ac:dyDescent="0.2">
      <c r="A131" s="17" t="s">
        <v>179</v>
      </c>
      <c r="B131" s="18" t="s">
        <v>464</v>
      </c>
      <c r="C131" s="19" t="s">
        <v>349</v>
      </c>
      <c r="D131" s="18" t="s">
        <v>293</v>
      </c>
      <c r="E131" s="19" t="s">
        <v>298</v>
      </c>
      <c r="F131" s="19" t="s">
        <v>299</v>
      </c>
      <c r="G131" s="10" t="s">
        <v>525</v>
      </c>
      <c r="H131" s="19">
        <v>10000</v>
      </c>
      <c r="I131" s="10">
        <f t="shared" si="12"/>
        <v>11900</v>
      </c>
      <c r="J131" s="10" t="s">
        <v>504</v>
      </c>
      <c r="K131" s="10" t="s">
        <v>521</v>
      </c>
      <c r="L131" s="32" t="s">
        <v>428</v>
      </c>
    </row>
    <row r="132" spans="1:34" s="20" customFormat="1" ht="36" x14ac:dyDescent="0.2">
      <c r="A132" s="17" t="s">
        <v>332</v>
      </c>
      <c r="B132" s="18" t="s">
        <v>354</v>
      </c>
      <c r="C132" s="19" t="s">
        <v>506</v>
      </c>
      <c r="D132" s="18" t="s">
        <v>293</v>
      </c>
      <c r="E132" s="10" t="s">
        <v>318</v>
      </c>
      <c r="F132" s="10" t="s">
        <v>319</v>
      </c>
      <c r="G132" s="10" t="s">
        <v>525</v>
      </c>
      <c r="H132" s="19">
        <v>7000</v>
      </c>
      <c r="I132" s="10">
        <f t="shared" si="12"/>
        <v>8330</v>
      </c>
      <c r="J132" s="10" t="s">
        <v>504</v>
      </c>
      <c r="K132" s="10" t="s">
        <v>521</v>
      </c>
      <c r="L132" s="32" t="s">
        <v>428</v>
      </c>
    </row>
    <row r="133" spans="1:34" s="20" customFormat="1" ht="36" x14ac:dyDescent="0.2">
      <c r="A133" s="17" t="s">
        <v>182</v>
      </c>
      <c r="B133" s="18" t="s">
        <v>348</v>
      </c>
      <c r="C133" s="19" t="s">
        <v>426</v>
      </c>
      <c r="D133" s="18" t="s">
        <v>293</v>
      </c>
      <c r="E133" s="19" t="s">
        <v>296</v>
      </c>
      <c r="F133" s="19" t="s">
        <v>297</v>
      </c>
      <c r="G133" s="10" t="s">
        <v>525</v>
      </c>
      <c r="H133" s="19">
        <v>7000</v>
      </c>
      <c r="I133" s="10">
        <f t="shared" si="12"/>
        <v>8330</v>
      </c>
      <c r="J133" s="10" t="s">
        <v>504</v>
      </c>
      <c r="K133" s="10" t="s">
        <v>521</v>
      </c>
      <c r="L133" s="33" t="s">
        <v>428</v>
      </c>
    </row>
    <row r="134" spans="1:34" s="48" customFormat="1" ht="36.75" customHeight="1" x14ac:dyDescent="0.2">
      <c r="A134" s="17" t="s">
        <v>333</v>
      </c>
      <c r="B134" s="24" t="s">
        <v>359</v>
      </c>
      <c r="C134" s="10" t="s">
        <v>317</v>
      </c>
      <c r="D134" s="24" t="s">
        <v>293</v>
      </c>
      <c r="E134" s="10" t="s">
        <v>318</v>
      </c>
      <c r="F134" s="10" t="s">
        <v>319</v>
      </c>
      <c r="G134" s="10" t="s">
        <v>525</v>
      </c>
      <c r="H134" s="10">
        <v>12000</v>
      </c>
      <c r="I134" s="10">
        <f t="shared" si="12"/>
        <v>14280</v>
      </c>
      <c r="J134" s="10" t="s">
        <v>504</v>
      </c>
      <c r="K134" s="10" t="s">
        <v>521</v>
      </c>
      <c r="L134" s="33" t="s">
        <v>428</v>
      </c>
    </row>
    <row r="135" spans="1:34" s="3" customFormat="1" ht="20.25" customHeight="1" x14ac:dyDescent="0.2">
      <c r="A135" s="37"/>
      <c r="B135" s="73" t="s">
        <v>293</v>
      </c>
      <c r="C135" s="74"/>
      <c r="D135" s="73" t="s">
        <v>417</v>
      </c>
      <c r="E135" s="75"/>
      <c r="F135" s="75"/>
      <c r="G135" s="74"/>
      <c r="H135" s="12">
        <f>SUM(H129:H134)</f>
        <v>62000</v>
      </c>
      <c r="I135" s="12">
        <f>SUM(I129:I134)</f>
        <v>73780</v>
      </c>
      <c r="J135" s="12"/>
      <c r="K135" s="10"/>
      <c r="L135" s="32"/>
    </row>
    <row r="136" spans="1:34" s="48" customFormat="1" ht="45.75" customHeight="1" x14ac:dyDescent="0.2">
      <c r="A136" s="23" t="s">
        <v>334</v>
      </c>
      <c r="B136" s="14" t="s">
        <v>359</v>
      </c>
      <c r="C136" s="7" t="s">
        <v>555</v>
      </c>
      <c r="D136" s="14" t="s">
        <v>301</v>
      </c>
      <c r="E136" s="7" t="s">
        <v>465</v>
      </c>
      <c r="F136" s="7" t="s">
        <v>466</v>
      </c>
      <c r="G136" s="7" t="s">
        <v>525</v>
      </c>
      <c r="H136" s="7">
        <v>5000</v>
      </c>
      <c r="I136" s="7">
        <v>5000</v>
      </c>
      <c r="J136" s="10" t="s">
        <v>504</v>
      </c>
      <c r="K136" s="10" t="s">
        <v>521</v>
      </c>
      <c r="L136" s="32" t="s">
        <v>428</v>
      </c>
    </row>
    <row r="137" spans="1:34" s="20" customFormat="1" ht="20.25" customHeight="1" x14ac:dyDescent="0.2">
      <c r="A137" s="37"/>
      <c r="B137" s="73" t="s">
        <v>301</v>
      </c>
      <c r="C137" s="74"/>
      <c r="D137" s="73" t="s">
        <v>418</v>
      </c>
      <c r="E137" s="75"/>
      <c r="F137" s="75"/>
      <c r="G137" s="74"/>
      <c r="H137" s="12">
        <f>SUM(H136)</f>
        <v>5000</v>
      </c>
      <c r="I137" s="12">
        <f>SUM(I136)</f>
        <v>5000</v>
      </c>
      <c r="J137" s="10"/>
      <c r="K137" s="10"/>
      <c r="L137" s="33"/>
    </row>
    <row r="138" spans="1:34" s="29" customFormat="1" ht="67.5" customHeight="1" x14ac:dyDescent="0.2">
      <c r="A138" s="17" t="s">
        <v>520</v>
      </c>
      <c r="B138" s="18" t="s">
        <v>4</v>
      </c>
      <c r="C138" s="19" t="s">
        <v>557</v>
      </c>
      <c r="D138" s="18" t="s">
        <v>302</v>
      </c>
      <c r="E138" s="19" t="s">
        <v>303</v>
      </c>
      <c r="F138" s="19" t="s">
        <v>304</v>
      </c>
      <c r="G138" s="24" t="s">
        <v>525</v>
      </c>
      <c r="H138" s="19">
        <v>65000</v>
      </c>
      <c r="I138" s="19">
        <f t="shared" ref="I138:I152" si="13">H138*1.19</f>
        <v>77350</v>
      </c>
      <c r="J138" s="10" t="s">
        <v>524</v>
      </c>
      <c r="K138" s="10" t="s">
        <v>630</v>
      </c>
      <c r="L138" s="32" t="s">
        <v>428</v>
      </c>
      <c r="M138" s="20"/>
      <c r="N138" s="20"/>
      <c r="O138" s="20"/>
      <c r="P138" s="20"/>
      <c r="Q138" s="20"/>
      <c r="R138" s="20"/>
      <c r="S138" s="20"/>
      <c r="T138" s="20"/>
      <c r="U138" s="20"/>
      <c r="V138" s="20"/>
      <c r="W138" s="20"/>
      <c r="X138" s="20"/>
      <c r="Y138" s="20"/>
      <c r="Z138" s="20"/>
      <c r="AA138" s="20"/>
      <c r="AB138" s="20"/>
      <c r="AC138" s="20"/>
      <c r="AD138" s="20"/>
      <c r="AE138" s="20"/>
      <c r="AF138" s="20"/>
      <c r="AG138" s="20"/>
      <c r="AH138" s="20"/>
    </row>
    <row r="139" spans="1:34" s="29" customFormat="1" ht="67.5" customHeight="1" x14ac:dyDescent="0.2">
      <c r="A139" s="17" t="s">
        <v>183</v>
      </c>
      <c r="B139" s="18" t="s">
        <v>4</v>
      </c>
      <c r="C139" s="19" t="s">
        <v>577</v>
      </c>
      <c r="D139" s="18" t="s">
        <v>302</v>
      </c>
      <c r="E139" s="19" t="s">
        <v>303</v>
      </c>
      <c r="F139" s="19" t="s">
        <v>304</v>
      </c>
      <c r="G139" s="24" t="s">
        <v>575</v>
      </c>
      <c r="H139" s="19">
        <v>15980</v>
      </c>
      <c r="I139" s="19">
        <f>H139*1.19</f>
        <v>19016.2</v>
      </c>
      <c r="J139" s="10" t="s">
        <v>603</v>
      </c>
      <c r="K139" s="10" t="s">
        <v>603</v>
      </c>
      <c r="L139" s="32" t="s">
        <v>428</v>
      </c>
      <c r="M139" s="20"/>
      <c r="N139" s="20"/>
      <c r="O139" s="20"/>
      <c r="P139" s="20"/>
      <c r="Q139" s="20"/>
      <c r="R139" s="20"/>
      <c r="S139" s="20"/>
      <c r="T139" s="20"/>
      <c r="U139" s="20"/>
      <c r="V139" s="20"/>
      <c r="W139" s="20"/>
      <c r="X139" s="20"/>
      <c r="Y139" s="20"/>
      <c r="Z139" s="20"/>
      <c r="AA139" s="20"/>
      <c r="AB139" s="20"/>
      <c r="AC139" s="20"/>
      <c r="AD139" s="20"/>
      <c r="AE139" s="20"/>
      <c r="AF139" s="20"/>
      <c r="AG139" s="20"/>
      <c r="AH139" s="20"/>
    </row>
    <row r="140" spans="1:34" s="20" customFormat="1" ht="45" customHeight="1" x14ac:dyDescent="0.2">
      <c r="A140" s="17" t="s">
        <v>588</v>
      </c>
      <c r="B140" s="18" t="s">
        <v>354</v>
      </c>
      <c r="C140" s="19" t="s">
        <v>353</v>
      </c>
      <c r="D140" s="18" t="s">
        <v>302</v>
      </c>
      <c r="E140" s="19" t="s">
        <v>433</v>
      </c>
      <c r="F140" s="19" t="s">
        <v>432</v>
      </c>
      <c r="G140" s="24" t="s">
        <v>607</v>
      </c>
      <c r="H140" s="19">
        <v>730000</v>
      </c>
      <c r="I140" s="19">
        <f t="shared" si="13"/>
        <v>868700</v>
      </c>
      <c r="J140" s="10" t="s">
        <v>631</v>
      </c>
      <c r="K140" s="10" t="s">
        <v>616</v>
      </c>
      <c r="L140" s="33" t="s">
        <v>428</v>
      </c>
    </row>
    <row r="141" spans="1:34" s="20" customFormat="1" ht="45.75" customHeight="1" x14ac:dyDescent="0.2">
      <c r="A141" s="17" t="s">
        <v>184</v>
      </c>
      <c r="B141" s="18" t="s">
        <v>354</v>
      </c>
      <c r="C141" s="19" t="s">
        <v>565</v>
      </c>
      <c r="D141" s="18" t="s">
        <v>302</v>
      </c>
      <c r="E141" s="19" t="s">
        <v>305</v>
      </c>
      <c r="F141" s="19" t="s">
        <v>306</v>
      </c>
      <c r="G141" s="24" t="s">
        <v>612</v>
      </c>
      <c r="H141" s="19">
        <v>64000</v>
      </c>
      <c r="I141" s="19">
        <f t="shared" si="13"/>
        <v>76160</v>
      </c>
      <c r="J141" s="10" t="s">
        <v>631</v>
      </c>
      <c r="K141" s="10" t="s">
        <v>616</v>
      </c>
      <c r="L141" s="32" t="s">
        <v>428</v>
      </c>
    </row>
    <row r="142" spans="1:34" s="20" customFormat="1" ht="45.75" customHeight="1" x14ac:dyDescent="0.2">
      <c r="A142" s="17" t="s">
        <v>589</v>
      </c>
      <c r="B142" s="18" t="s">
        <v>354</v>
      </c>
      <c r="C142" s="19" t="s">
        <v>578</v>
      </c>
      <c r="D142" s="18" t="s">
        <v>302</v>
      </c>
      <c r="E142" s="19" t="s">
        <v>305</v>
      </c>
      <c r="F142" s="19" t="s">
        <v>306</v>
      </c>
      <c r="G142" s="24" t="s">
        <v>575</v>
      </c>
      <c r="H142" s="19">
        <v>63980</v>
      </c>
      <c r="I142" s="19">
        <f t="shared" si="13"/>
        <v>76136.2</v>
      </c>
      <c r="J142" s="10" t="s">
        <v>603</v>
      </c>
      <c r="K142" s="10" t="s">
        <v>603</v>
      </c>
      <c r="L142" s="32" t="s">
        <v>428</v>
      </c>
    </row>
    <row r="143" spans="1:34" s="20" customFormat="1" ht="48.75" customHeight="1" x14ac:dyDescent="0.2">
      <c r="A143" s="17" t="s">
        <v>189</v>
      </c>
      <c r="B143" s="18" t="s">
        <v>354</v>
      </c>
      <c r="C143" s="19" t="s">
        <v>558</v>
      </c>
      <c r="D143" s="18" t="s">
        <v>302</v>
      </c>
      <c r="E143" s="19" t="s">
        <v>305</v>
      </c>
      <c r="F143" s="19" t="s">
        <v>306</v>
      </c>
      <c r="G143" s="24" t="s">
        <v>612</v>
      </c>
      <c r="H143" s="19">
        <v>70500</v>
      </c>
      <c r="I143" s="19">
        <f t="shared" si="13"/>
        <v>83895</v>
      </c>
      <c r="J143" s="10" t="s">
        <v>631</v>
      </c>
      <c r="K143" s="10" t="s">
        <v>616</v>
      </c>
      <c r="L143" s="32" t="s">
        <v>428</v>
      </c>
    </row>
    <row r="144" spans="1:34" s="20" customFormat="1" ht="47.25" customHeight="1" x14ac:dyDescent="0.2">
      <c r="A144" s="17" t="s">
        <v>192</v>
      </c>
      <c r="B144" s="18" t="s">
        <v>354</v>
      </c>
      <c r="C144" s="19" t="s">
        <v>559</v>
      </c>
      <c r="D144" s="18" t="s">
        <v>302</v>
      </c>
      <c r="E144" s="64" t="s">
        <v>536</v>
      </c>
      <c r="F144" s="64" t="s">
        <v>537</v>
      </c>
      <c r="G144" s="19" t="s">
        <v>525</v>
      </c>
      <c r="H144" s="19">
        <v>32000</v>
      </c>
      <c r="I144" s="19">
        <f t="shared" si="13"/>
        <v>38080</v>
      </c>
      <c r="J144" s="10" t="s">
        <v>504</v>
      </c>
      <c r="K144" s="10" t="s">
        <v>521</v>
      </c>
      <c r="L144" s="33" t="s">
        <v>428</v>
      </c>
    </row>
    <row r="145" spans="1:12" s="20" customFormat="1" ht="30.75" customHeight="1" x14ac:dyDescent="0.2">
      <c r="A145" s="17" t="s">
        <v>590</v>
      </c>
      <c r="B145" s="18" t="s">
        <v>324</v>
      </c>
      <c r="C145" s="19" t="s">
        <v>509</v>
      </c>
      <c r="D145" s="18" t="s">
        <v>302</v>
      </c>
      <c r="E145" s="19" t="s">
        <v>394</v>
      </c>
      <c r="F145" s="19" t="s">
        <v>395</v>
      </c>
      <c r="G145" s="19" t="s">
        <v>525</v>
      </c>
      <c r="H145" s="19">
        <v>2500</v>
      </c>
      <c r="I145" s="19">
        <f t="shared" si="13"/>
        <v>2975</v>
      </c>
      <c r="J145" s="10" t="s">
        <v>504</v>
      </c>
      <c r="K145" s="10" t="s">
        <v>521</v>
      </c>
      <c r="L145" s="32" t="s">
        <v>428</v>
      </c>
    </row>
    <row r="146" spans="1:12" s="20" customFormat="1" ht="34.5" customHeight="1" x14ac:dyDescent="0.2">
      <c r="A146" s="17" t="s">
        <v>591</v>
      </c>
      <c r="B146" s="18" t="s">
        <v>350</v>
      </c>
      <c r="C146" s="19" t="s">
        <v>576</v>
      </c>
      <c r="D146" s="18" t="s">
        <v>302</v>
      </c>
      <c r="E146" s="19" t="s">
        <v>394</v>
      </c>
      <c r="F146" s="19" t="s">
        <v>395</v>
      </c>
      <c r="G146" s="19" t="s">
        <v>525</v>
      </c>
      <c r="H146" s="19">
        <v>25000</v>
      </c>
      <c r="I146" s="19">
        <f t="shared" si="13"/>
        <v>29750</v>
      </c>
      <c r="J146" s="10" t="s">
        <v>504</v>
      </c>
      <c r="K146" s="10" t="s">
        <v>504</v>
      </c>
      <c r="L146" s="32" t="s">
        <v>428</v>
      </c>
    </row>
    <row r="147" spans="1:12" s="20" customFormat="1" ht="36.75" customHeight="1" x14ac:dyDescent="0.2">
      <c r="A147" s="17" t="s">
        <v>194</v>
      </c>
      <c r="B147" s="18" t="s">
        <v>515</v>
      </c>
      <c r="C147" s="19" t="s">
        <v>554</v>
      </c>
      <c r="D147" s="18" t="s">
        <v>302</v>
      </c>
      <c r="E147" s="19" t="s">
        <v>394</v>
      </c>
      <c r="F147" s="19" t="s">
        <v>395</v>
      </c>
      <c r="G147" s="19" t="s">
        <v>525</v>
      </c>
      <c r="H147" s="19">
        <v>16000</v>
      </c>
      <c r="I147" s="19">
        <f t="shared" si="13"/>
        <v>19040</v>
      </c>
      <c r="J147" s="10" t="s">
        <v>504</v>
      </c>
      <c r="K147" s="10" t="s">
        <v>521</v>
      </c>
      <c r="L147" s="32" t="s">
        <v>428</v>
      </c>
    </row>
    <row r="148" spans="1:12" s="22" customFormat="1" ht="50.25" customHeight="1" x14ac:dyDescent="0.2">
      <c r="A148" s="17" t="s">
        <v>592</v>
      </c>
      <c r="B148" s="18" t="s">
        <v>359</v>
      </c>
      <c r="C148" s="19" t="s">
        <v>508</v>
      </c>
      <c r="D148" s="18" t="s">
        <v>302</v>
      </c>
      <c r="E148" s="19" t="s">
        <v>307</v>
      </c>
      <c r="F148" s="19" t="s">
        <v>308</v>
      </c>
      <c r="G148" s="19" t="s">
        <v>525</v>
      </c>
      <c r="H148" s="19">
        <v>100000</v>
      </c>
      <c r="I148" s="19">
        <f t="shared" si="13"/>
        <v>119000</v>
      </c>
      <c r="J148" s="10" t="s">
        <v>504</v>
      </c>
      <c r="K148" s="10" t="s">
        <v>521</v>
      </c>
      <c r="L148" s="32" t="s">
        <v>428</v>
      </c>
    </row>
    <row r="149" spans="1:12" s="22" customFormat="1" ht="50.25" customHeight="1" x14ac:dyDescent="0.2">
      <c r="A149" s="17" t="s">
        <v>593</v>
      </c>
      <c r="B149" s="18" t="s">
        <v>359</v>
      </c>
      <c r="C149" s="19" t="s">
        <v>604</v>
      </c>
      <c r="D149" s="18" t="s">
        <v>302</v>
      </c>
      <c r="E149" s="19" t="s">
        <v>260</v>
      </c>
      <c r="F149" s="19" t="s">
        <v>261</v>
      </c>
      <c r="G149" s="19" t="s">
        <v>525</v>
      </c>
      <c r="H149" s="19">
        <v>9000</v>
      </c>
      <c r="I149" s="19">
        <f t="shared" si="13"/>
        <v>10710</v>
      </c>
      <c r="J149" s="10" t="s">
        <v>504</v>
      </c>
      <c r="K149" s="10" t="s">
        <v>521</v>
      </c>
      <c r="L149" s="32" t="s">
        <v>428</v>
      </c>
    </row>
    <row r="150" spans="1:12" s="22" customFormat="1" ht="50.25" customHeight="1" x14ac:dyDescent="0.2">
      <c r="A150" s="17" t="s">
        <v>594</v>
      </c>
      <c r="B150" s="18" t="s">
        <v>350</v>
      </c>
      <c r="C150" s="19" t="s">
        <v>514</v>
      </c>
      <c r="D150" s="18" t="s">
        <v>302</v>
      </c>
      <c r="E150" s="64" t="s">
        <v>534</v>
      </c>
      <c r="F150" s="64" t="s">
        <v>535</v>
      </c>
      <c r="G150" s="19" t="s">
        <v>525</v>
      </c>
      <c r="H150" s="19">
        <v>4000</v>
      </c>
      <c r="I150" s="19">
        <f t="shared" si="13"/>
        <v>4760</v>
      </c>
      <c r="J150" s="10" t="s">
        <v>504</v>
      </c>
      <c r="K150" s="10" t="s">
        <v>521</v>
      </c>
      <c r="L150" s="33" t="s">
        <v>428</v>
      </c>
    </row>
    <row r="151" spans="1:12" s="22" customFormat="1" ht="50.25" customHeight="1" x14ac:dyDescent="0.2">
      <c r="A151" s="17" t="s">
        <v>335</v>
      </c>
      <c r="B151" s="18" t="s">
        <v>4</v>
      </c>
      <c r="C151" s="19" t="s">
        <v>579</v>
      </c>
      <c r="D151" s="18" t="s">
        <v>302</v>
      </c>
      <c r="E151" s="64" t="s">
        <v>496</v>
      </c>
      <c r="F151" s="64" t="s">
        <v>497</v>
      </c>
      <c r="G151" s="24" t="s">
        <v>575</v>
      </c>
      <c r="H151" s="19">
        <v>76752</v>
      </c>
      <c r="I151" s="19">
        <f t="shared" si="13"/>
        <v>91334.87999999999</v>
      </c>
      <c r="J151" s="10" t="s">
        <v>603</v>
      </c>
      <c r="K151" s="10" t="s">
        <v>603</v>
      </c>
      <c r="L151" s="33" t="s">
        <v>428</v>
      </c>
    </row>
    <row r="152" spans="1:12" s="22" customFormat="1" ht="48" customHeight="1" x14ac:dyDescent="0.2">
      <c r="A152" s="17" t="s">
        <v>195</v>
      </c>
      <c r="B152" s="18" t="s">
        <v>4</v>
      </c>
      <c r="C152" s="19" t="s">
        <v>560</v>
      </c>
      <c r="D152" s="18" t="s">
        <v>302</v>
      </c>
      <c r="E152" s="19" t="s">
        <v>496</v>
      </c>
      <c r="F152" s="19" t="s">
        <v>497</v>
      </c>
      <c r="G152" s="24" t="s">
        <v>525</v>
      </c>
      <c r="H152" s="19">
        <v>84000</v>
      </c>
      <c r="I152" s="19">
        <f t="shared" si="13"/>
        <v>99960</v>
      </c>
      <c r="J152" s="10" t="s">
        <v>504</v>
      </c>
      <c r="K152" s="10" t="s">
        <v>521</v>
      </c>
      <c r="L152" s="33" t="s">
        <v>428</v>
      </c>
    </row>
    <row r="153" spans="1:12" s="20" customFormat="1" ht="24.75" customHeight="1" x14ac:dyDescent="0.2">
      <c r="A153" s="40"/>
      <c r="B153" s="82" t="s">
        <v>302</v>
      </c>
      <c r="C153" s="83"/>
      <c r="D153" s="84" t="s">
        <v>419</v>
      </c>
      <c r="E153" s="85"/>
      <c r="F153" s="85"/>
      <c r="G153" s="86"/>
      <c r="H153" s="8">
        <f>SUM(H138:H152)</f>
        <v>1358712</v>
      </c>
      <c r="I153" s="8">
        <f>SUM(I138:I152)</f>
        <v>1616867.2799999998</v>
      </c>
      <c r="J153" s="47"/>
      <c r="K153" s="69"/>
      <c r="L153" s="32"/>
    </row>
    <row r="154" spans="1:12" s="20" customFormat="1" ht="30.75" customHeight="1" x14ac:dyDescent="0.2">
      <c r="A154" s="17" t="s">
        <v>595</v>
      </c>
      <c r="B154" s="18" t="s">
        <v>4</v>
      </c>
      <c r="C154" s="19" t="s">
        <v>552</v>
      </c>
      <c r="D154" s="18" t="s">
        <v>302</v>
      </c>
      <c r="E154" s="19" t="s">
        <v>487</v>
      </c>
      <c r="F154" s="19" t="s">
        <v>486</v>
      </c>
      <c r="G154" s="19" t="s">
        <v>525</v>
      </c>
      <c r="H154" s="19">
        <v>32500</v>
      </c>
      <c r="I154" s="19">
        <f t="shared" ref="I154" si="14">H154*1.19</f>
        <v>38675</v>
      </c>
      <c r="J154" s="10" t="s">
        <v>504</v>
      </c>
      <c r="K154" s="10" t="s">
        <v>521</v>
      </c>
      <c r="L154" s="32" t="s">
        <v>428</v>
      </c>
    </row>
    <row r="155" spans="1:12" s="20" customFormat="1" ht="41.25" customHeight="1" x14ac:dyDescent="0.2">
      <c r="A155" s="17" t="s">
        <v>596</v>
      </c>
      <c r="B155" s="9" t="s">
        <v>4</v>
      </c>
      <c r="C155" s="9" t="s">
        <v>605</v>
      </c>
      <c r="D155" s="46" t="s">
        <v>323</v>
      </c>
      <c r="E155" s="46" t="s">
        <v>309</v>
      </c>
      <c r="F155" s="46" t="s">
        <v>310</v>
      </c>
      <c r="G155" s="46" t="s">
        <v>525</v>
      </c>
      <c r="H155" s="7">
        <v>85000</v>
      </c>
      <c r="I155" s="7">
        <f>H155*1.19</f>
        <v>101150</v>
      </c>
      <c r="J155" s="63" t="s">
        <v>524</v>
      </c>
      <c r="K155" s="10" t="s">
        <v>616</v>
      </c>
      <c r="L155" s="32" t="s">
        <v>428</v>
      </c>
    </row>
    <row r="156" spans="1:12" s="65" customFormat="1" ht="27" customHeight="1" x14ac:dyDescent="0.2">
      <c r="A156" s="37"/>
      <c r="B156" s="78" t="s">
        <v>323</v>
      </c>
      <c r="C156" s="78"/>
      <c r="D156" s="78" t="s">
        <v>420</v>
      </c>
      <c r="E156" s="78"/>
      <c r="F156" s="78"/>
      <c r="G156" s="78"/>
      <c r="H156" s="12">
        <f>SUM(H154:H155)</f>
        <v>117500</v>
      </c>
      <c r="I156" s="12">
        <f>SUM(I154:I155)</f>
        <v>139825</v>
      </c>
      <c r="J156" s="12"/>
      <c r="K156" s="71"/>
      <c r="L156" s="72"/>
    </row>
    <row r="157" spans="1:12" s="20" customFormat="1" ht="65.25" customHeight="1" x14ac:dyDescent="0.2">
      <c r="A157" s="17" t="s">
        <v>597</v>
      </c>
      <c r="B157" s="68" t="s">
        <v>4</v>
      </c>
      <c r="C157" s="19" t="s">
        <v>581</v>
      </c>
      <c r="D157" s="18" t="s">
        <v>311</v>
      </c>
      <c r="E157" s="19" t="s">
        <v>312</v>
      </c>
      <c r="F157" s="19" t="s">
        <v>338</v>
      </c>
      <c r="G157" s="24" t="s">
        <v>525</v>
      </c>
      <c r="H157" s="19">
        <v>45000</v>
      </c>
      <c r="I157" s="19">
        <f t="shared" ref="I157:I159" si="15">H157*1.19</f>
        <v>53550</v>
      </c>
      <c r="J157" s="10" t="s">
        <v>504</v>
      </c>
      <c r="K157" s="10" t="s">
        <v>521</v>
      </c>
      <c r="L157" s="32" t="s">
        <v>428</v>
      </c>
    </row>
    <row r="158" spans="1:12" s="20" customFormat="1" ht="65.25" customHeight="1" x14ac:dyDescent="0.2">
      <c r="A158" s="17" t="s">
        <v>598</v>
      </c>
      <c r="B158" s="18" t="s">
        <v>4</v>
      </c>
      <c r="C158" s="19" t="s">
        <v>582</v>
      </c>
      <c r="D158" s="18" t="s">
        <v>311</v>
      </c>
      <c r="E158" s="19" t="s">
        <v>312</v>
      </c>
      <c r="F158" s="19" t="s">
        <v>338</v>
      </c>
      <c r="G158" s="24" t="s">
        <v>575</v>
      </c>
      <c r="H158" s="19">
        <v>22000</v>
      </c>
      <c r="I158" s="19">
        <f>H158*1.19</f>
        <v>26180</v>
      </c>
      <c r="J158" s="10" t="s">
        <v>603</v>
      </c>
      <c r="K158" s="10" t="s">
        <v>603</v>
      </c>
      <c r="L158" s="32" t="s">
        <v>428</v>
      </c>
    </row>
    <row r="159" spans="1:12" s="20" customFormat="1" ht="77.25" customHeight="1" x14ac:dyDescent="0.2">
      <c r="A159" s="17" t="s">
        <v>200</v>
      </c>
      <c r="B159" s="18" t="s">
        <v>354</v>
      </c>
      <c r="C159" s="19" t="s">
        <v>561</v>
      </c>
      <c r="D159" s="18" t="s">
        <v>311</v>
      </c>
      <c r="E159" s="19" t="s">
        <v>315</v>
      </c>
      <c r="F159" s="19" t="s">
        <v>316</v>
      </c>
      <c r="G159" s="24" t="s">
        <v>612</v>
      </c>
      <c r="H159" s="19">
        <v>40000</v>
      </c>
      <c r="I159" s="19">
        <f t="shared" si="15"/>
        <v>47600</v>
      </c>
      <c r="J159" s="10" t="s">
        <v>504</v>
      </c>
      <c r="K159" s="10" t="s">
        <v>521</v>
      </c>
      <c r="L159" s="33" t="s">
        <v>428</v>
      </c>
    </row>
    <row r="160" spans="1:12" s="20" customFormat="1" ht="54.75" customHeight="1" x14ac:dyDescent="0.2">
      <c r="A160" s="17" t="s">
        <v>201</v>
      </c>
      <c r="B160" s="18" t="s">
        <v>354</v>
      </c>
      <c r="C160" s="19" t="s">
        <v>562</v>
      </c>
      <c r="D160" s="18" t="s">
        <v>311</v>
      </c>
      <c r="E160" s="19" t="s">
        <v>313</v>
      </c>
      <c r="F160" s="19" t="s">
        <v>314</v>
      </c>
      <c r="G160" s="24" t="s">
        <v>612</v>
      </c>
      <c r="H160" s="19">
        <v>6500</v>
      </c>
      <c r="I160" s="19">
        <f t="shared" ref="I160:I166" si="16">H160*1.19</f>
        <v>7735</v>
      </c>
      <c r="J160" s="10" t="s">
        <v>504</v>
      </c>
      <c r="K160" s="10" t="s">
        <v>521</v>
      </c>
      <c r="L160" s="33" t="s">
        <v>428</v>
      </c>
    </row>
    <row r="161" spans="1:12" s="20" customFormat="1" ht="60.75" customHeight="1" x14ac:dyDescent="0.2">
      <c r="A161" s="17" t="s">
        <v>599</v>
      </c>
      <c r="B161" s="18" t="s">
        <v>354</v>
      </c>
      <c r="C161" s="19" t="s">
        <v>563</v>
      </c>
      <c r="D161" s="18" t="s">
        <v>311</v>
      </c>
      <c r="E161" s="19" t="s">
        <v>398</v>
      </c>
      <c r="F161" s="19" t="s">
        <v>399</v>
      </c>
      <c r="G161" s="24" t="s">
        <v>612</v>
      </c>
      <c r="H161" s="19">
        <v>10000</v>
      </c>
      <c r="I161" s="19">
        <f t="shared" si="16"/>
        <v>11900</v>
      </c>
      <c r="J161" s="10" t="s">
        <v>504</v>
      </c>
      <c r="K161" s="10" t="s">
        <v>521</v>
      </c>
      <c r="L161" s="33" t="s">
        <v>428</v>
      </c>
    </row>
    <row r="162" spans="1:12" s="22" customFormat="1" ht="60" customHeight="1" x14ac:dyDescent="0.2">
      <c r="A162" s="17" t="s">
        <v>600</v>
      </c>
      <c r="B162" s="21" t="s">
        <v>4</v>
      </c>
      <c r="C162" s="21" t="s">
        <v>564</v>
      </c>
      <c r="D162" s="18" t="s">
        <v>311</v>
      </c>
      <c r="E162" s="19" t="s">
        <v>440</v>
      </c>
      <c r="F162" s="19" t="s">
        <v>441</v>
      </c>
      <c r="G162" s="24" t="s">
        <v>612</v>
      </c>
      <c r="H162" s="19">
        <v>30500</v>
      </c>
      <c r="I162" s="19">
        <f t="shared" si="16"/>
        <v>36295</v>
      </c>
      <c r="J162" s="10" t="s">
        <v>504</v>
      </c>
      <c r="K162" s="10" t="s">
        <v>521</v>
      </c>
      <c r="L162" s="33" t="s">
        <v>428</v>
      </c>
    </row>
    <row r="163" spans="1:12" s="22" customFormat="1" ht="45" customHeight="1" x14ac:dyDescent="0.2">
      <c r="A163" s="17" t="s">
        <v>572</v>
      </c>
      <c r="B163" s="21" t="s">
        <v>354</v>
      </c>
      <c r="C163" s="21" t="s">
        <v>583</v>
      </c>
      <c r="D163" s="18" t="s">
        <v>311</v>
      </c>
      <c r="E163" s="19" t="s">
        <v>440</v>
      </c>
      <c r="F163" s="19" t="s">
        <v>441</v>
      </c>
      <c r="G163" s="24" t="s">
        <v>612</v>
      </c>
      <c r="H163" s="19">
        <v>38000</v>
      </c>
      <c r="I163" s="19">
        <f t="shared" si="16"/>
        <v>45220</v>
      </c>
      <c r="J163" s="10" t="s">
        <v>504</v>
      </c>
      <c r="K163" s="10" t="s">
        <v>521</v>
      </c>
      <c r="L163" s="33" t="s">
        <v>428</v>
      </c>
    </row>
    <row r="164" spans="1:12" s="22" customFormat="1" ht="61.5" customHeight="1" x14ac:dyDescent="0.2">
      <c r="A164" s="17" t="s">
        <v>601</v>
      </c>
      <c r="B164" s="21" t="s">
        <v>354</v>
      </c>
      <c r="C164" s="21" t="s">
        <v>491</v>
      </c>
      <c r="D164" s="18" t="s">
        <v>311</v>
      </c>
      <c r="E164" s="19" t="s">
        <v>498</v>
      </c>
      <c r="F164" s="19" t="s">
        <v>499</v>
      </c>
      <c r="G164" s="24" t="s">
        <v>607</v>
      </c>
      <c r="H164" s="19">
        <v>45500</v>
      </c>
      <c r="I164" s="19">
        <f t="shared" si="16"/>
        <v>54145</v>
      </c>
      <c r="J164" s="10" t="s">
        <v>504</v>
      </c>
      <c r="K164" s="10" t="s">
        <v>521</v>
      </c>
      <c r="L164" s="33" t="s">
        <v>428</v>
      </c>
    </row>
    <row r="165" spans="1:12" s="22" customFormat="1" ht="36" x14ac:dyDescent="0.2">
      <c r="A165" s="17" t="s">
        <v>602</v>
      </c>
      <c r="B165" s="21" t="s">
        <v>354</v>
      </c>
      <c r="C165" s="21" t="s">
        <v>619</v>
      </c>
      <c r="D165" s="18" t="s">
        <v>311</v>
      </c>
      <c r="E165" s="19" t="s">
        <v>617</v>
      </c>
      <c r="F165" s="19" t="s">
        <v>618</v>
      </c>
      <c r="G165" s="19" t="s">
        <v>612</v>
      </c>
      <c r="H165" s="19">
        <v>9500</v>
      </c>
      <c r="I165" s="19">
        <f t="shared" si="16"/>
        <v>11305</v>
      </c>
      <c r="J165" s="10" t="s">
        <v>504</v>
      </c>
      <c r="K165" s="10" t="s">
        <v>521</v>
      </c>
      <c r="L165" s="33" t="s">
        <v>428</v>
      </c>
    </row>
    <row r="166" spans="1:12" s="22" customFormat="1" ht="39" customHeight="1" x14ac:dyDescent="0.2">
      <c r="A166" s="17" t="s">
        <v>204</v>
      </c>
      <c r="B166" s="21" t="s">
        <v>350</v>
      </c>
      <c r="C166" s="21" t="s">
        <v>580</v>
      </c>
      <c r="D166" s="18" t="s">
        <v>311</v>
      </c>
      <c r="E166" s="19" t="s">
        <v>500</v>
      </c>
      <c r="F166" s="19" t="s">
        <v>501</v>
      </c>
      <c r="G166" s="19" t="s">
        <v>612</v>
      </c>
      <c r="H166" s="19">
        <v>4000</v>
      </c>
      <c r="I166" s="19">
        <f t="shared" si="16"/>
        <v>4760</v>
      </c>
      <c r="J166" s="10" t="s">
        <v>504</v>
      </c>
      <c r="K166" s="10" t="s">
        <v>521</v>
      </c>
      <c r="L166" s="32" t="s">
        <v>428</v>
      </c>
    </row>
    <row r="167" spans="1:12" ht="31.5" customHeight="1" x14ac:dyDescent="0.2">
      <c r="A167" s="37"/>
      <c r="B167" s="80" t="s">
        <v>311</v>
      </c>
      <c r="C167" s="80"/>
      <c r="D167" s="81" t="s">
        <v>421</v>
      </c>
      <c r="E167" s="81"/>
      <c r="F167" s="81"/>
      <c r="G167" s="81"/>
      <c r="H167" s="12">
        <f>SUM(H157:H166)</f>
        <v>251000</v>
      </c>
      <c r="I167" s="12">
        <f>SUM(I157:I166)</f>
        <v>298690</v>
      </c>
      <c r="J167" s="45"/>
      <c r="K167" s="10"/>
      <c r="L167" s="9"/>
    </row>
    <row r="168" spans="1:12" ht="35.25" customHeight="1" x14ac:dyDescent="0.2">
      <c r="A168" s="43"/>
      <c r="B168" s="80" t="s">
        <v>339</v>
      </c>
      <c r="C168" s="80"/>
      <c r="D168" s="81"/>
      <c r="E168" s="81"/>
      <c r="F168" s="81"/>
      <c r="G168" s="81"/>
      <c r="H168" s="12">
        <f>H10+H12+H15+H18+H21+H29+H38+H64+H101+H108+H111+H114+H119+H121+H125+H128+H135+H137+H153+H156+H167</f>
        <v>4564379</v>
      </c>
      <c r="I168" s="13">
        <f>I10+I12+I15+I18+I21+I29+I38+I64+I101+I108+I111+I114+I119+I120+I121+I125+I128+I135+I137+I153+I156+I167</f>
        <v>5343176.01</v>
      </c>
      <c r="J168" s="45"/>
      <c r="K168" s="9"/>
      <c r="L168" s="9"/>
    </row>
    <row r="172" spans="1:12" x14ac:dyDescent="0.2">
      <c r="K172" s="2"/>
    </row>
    <row r="173" spans="1:12" x14ac:dyDescent="0.2">
      <c r="K173" s="2"/>
    </row>
    <row r="174" spans="1:12" x14ac:dyDescent="0.2">
      <c r="K174" s="2"/>
    </row>
    <row r="175" spans="1:12" x14ac:dyDescent="0.2">
      <c r="D175" s="35"/>
      <c r="K175" s="2"/>
    </row>
    <row r="176" spans="1:12" x14ac:dyDescent="0.2">
      <c r="D176" s="35"/>
    </row>
    <row r="177" spans="4:4" x14ac:dyDescent="0.2">
      <c r="D177" s="36"/>
    </row>
    <row r="178" spans="4:4" x14ac:dyDescent="0.2">
      <c r="D178" s="35"/>
    </row>
    <row r="179" spans="4:4" x14ac:dyDescent="0.2">
      <c r="D179" s="35"/>
    </row>
    <row r="180" spans="4:4" x14ac:dyDescent="0.2">
      <c r="D180" s="36"/>
    </row>
    <row r="181" spans="4:4" x14ac:dyDescent="0.2">
      <c r="D181" s="36"/>
    </row>
    <row r="182" spans="4:4" x14ac:dyDescent="0.2">
      <c r="D182" s="35"/>
    </row>
    <row r="183" spans="4:4" x14ac:dyDescent="0.2">
      <c r="D183" s="35"/>
    </row>
    <row r="184" spans="4:4" x14ac:dyDescent="0.2">
      <c r="D184" s="35"/>
    </row>
    <row r="185" spans="4:4" x14ac:dyDescent="0.2">
      <c r="D185" s="35"/>
    </row>
    <row r="186" spans="4:4" x14ac:dyDescent="0.2">
      <c r="D186" s="35"/>
    </row>
    <row r="187" spans="4:4" x14ac:dyDescent="0.2">
      <c r="D187" s="35"/>
    </row>
    <row r="188" spans="4:4" x14ac:dyDescent="0.2">
      <c r="D188" s="36"/>
    </row>
    <row r="189" spans="4:4" x14ac:dyDescent="0.2">
      <c r="D189" s="35"/>
    </row>
    <row r="190" spans="4:4" x14ac:dyDescent="0.2">
      <c r="D190" s="35"/>
    </row>
    <row r="191" spans="4:4" x14ac:dyDescent="0.2">
      <c r="D191" s="35"/>
    </row>
    <row r="192" spans="4:4" x14ac:dyDescent="0.2">
      <c r="D192" s="35"/>
    </row>
    <row r="193" spans="4:4" x14ac:dyDescent="0.2">
      <c r="D193" s="36"/>
    </row>
    <row r="194" spans="4:4" x14ac:dyDescent="0.2">
      <c r="D194" s="35"/>
    </row>
    <row r="195" spans="4:4" ht="12.75" x14ac:dyDescent="0.2">
      <c r="D195" s="42"/>
    </row>
    <row r="196" spans="4:4" ht="12.75" x14ac:dyDescent="0.2">
      <c r="D196" s="42"/>
    </row>
    <row r="197" spans="4:4" ht="12.75" x14ac:dyDescent="0.2">
      <c r="D197" s="42"/>
    </row>
    <row r="198" spans="4:4" ht="12.75" x14ac:dyDescent="0.2">
      <c r="D198" s="42"/>
    </row>
  </sheetData>
  <autoFilter ref="A2:K169"/>
  <mergeCells count="44">
    <mergeCell ref="B168:C168"/>
    <mergeCell ref="D168:G168"/>
    <mergeCell ref="B153:C153"/>
    <mergeCell ref="D153:G153"/>
    <mergeCell ref="B156:C156"/>
    <mergeCell ref="D156:G156"/>
    <mergeCell ref="B167:C167"/>
    <mergeCell ref="D167:G167"/>
    <mergeCell ref="B121:C121"/>
    <mergeCell ref="B125:C125"/>
    <mergeCell ref="D125:G125"/>
    <mergeCell ref="B128:C128"/>
    <mergeCell ref="B135:C135"/>
    <mergeCell ref="D135:G135"/>
    <mergeCell ref="D121:G121"/>
    <mergeCell ref="D128:G128"/>
    <mergeCell ref="B108:C108"/>
    <mergeCell ref="D108:G108"/>
    <mergeCell ref="B114:C114"/>
    <mergeCell ref="D114:G114"/>
    <mergeCell ref="B119:C119"/>
    <mergeCell ref="D119:G119"/>
    <mergeCell ref="B38:C38"/>
    <mergeCell ref="D38:G38"/>
    <mergeCell ref="B64:C64"/>
    <mergeCell ref="D64:G64"/>
    <mergeCell ref="B101:C101"/>
    <mergeCell ref="D101:G101"/>
    <mergeCell ref="B137:C137"/>
    <mergeCell ref="D137:G137"/>
    <mergeCell ref="B10:C10"/>
    <mergeCell ref="D10:G10"/>
    <mergeCell ref="B12:C12"/>
    <mergeCell ref="D12:G12"/>
    <mergeCell ref="B15:C15"/>
    <mergeCell ref="D15:G15"/>
    <mergeCell ref="B18:C18"/>
    <mergeCell ref="D18:G18"/>
    <mergeCell ref="B21:C21"/>
    <mergeCell ref="D21:G21"/>
    <mergeCell ref="B29:C29"/>
    <mergeCell ref="D29:G29"/>
    <mergeCell ref="B111:C111"/>
    <mergeCell ref="D111:G111"/>
  </mergeCells>
  <pageMargins left="0.39583333333333331" right="0.51041666666666663" top="0.75" bottom="0.75" header="0.3" footer="0.3"/>
  <pageSetup paperSize="9" orientation="landscape" verticalDpi="597" r:id="rId1"/>
  <headerFooter>
    <oddHeader>&amp;L&amp;"Times New Roman,Aldin"OFICIUL DE STAT PENTRU INVENŢII ŞI MĂRCI&amp;C&amp;"Times New Roman,Aldin"Programul Anual al Achiziţiilor Publice al O.S.I.M.
 pentru anul 2018 
&amp;R&amp;"Times New Roman,Aldin"Director General
Ionuţ Barbu</oddHeader>
    <oddFooter>&amp;L&amp;"Times New Roman,Obișnuit"Director Economic
Simona Georgescu&amp;R&amp;"Times New Roman,Obișnuit"Şef Serviciu Achiziţii - Administrativ
Iulia - Hermina Bănică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PAAP prebuget 2018</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Gloria Iohana Popescu</cp:lastModifiedBy>
  <cp:lastPrinted>2018-01-16T06:52:19Z</cp:lastPrinted>
  <dcterms:created xsi:type="dcterms:W3CDTF">2007-11-23T09:14:03Z</dcterms:created>
  <dcterms:modified xsi:type="dcterms:W3CDTF">2018-01-17T08:36:48Z</dcterms:modified>
</cp:coreProperties>
</file>