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atii_anunturi_postari\2026\octombrie\15102026\"/>
    </mc:Choice>
  </mc:AlternateContent>
  <xr:revisionPtr revIDLastSave="0" documentId="13_ncr:1_{AD953003-C0F3-4586-9D8B-306FDA939F01}" xr6:coauthVersionLast="47" xr6:coauthVersionMax="47" xr10:uidLastSave="{00000000-0000-0000-0000-000000000000}"/>
  <bookViews>
    <workbookView xWindow="30612" yWindow="-108" windowWidth="30936" windowHeight="16896" activeTab="5" xr2:uid="{00000000-000D-0000-FFFF-FFFF00000000}"/>
  </bookViews>
  <sheets>
    <sheet name="pers neincadrate cu handicap" sheetId="6" r:id="rId1"/>
    <sheet name="personal " sheetId="5" r:id="rId2"/>
    <sheet name="materiale" sheetId="2" r:id="rId3"/>
    <sheet name="investitii" sheetId="4" r:id="rId4"/>
    <sheet name="POCIDIF" sheetId="7" r:id="rId5"/>
    <sheet name="contrib.si cotiz.la organ.int.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2" i="2" l="1"/>
  <c r="D27" i="7" l="1"/>
  <c r="E28" i="7"/>
  <c r="D39" i="5"/>
  <c r="D97" i="5" l="1" a="1"/>
  <c r="D97" i="5" s="1"/>
  <c r="E98" i="5" s="1"/>
  <c r="D90" i="5" l="1"/>
  <c r="D52" i="5"/>
  <c r="D59" i="5"/>
  <c r="E40" i="5" l="1"/>
  <c r="E91" i="5"/>
  <c r="E20" i="4" l="1"/>
  <c r="D67" i="5"/>
  <c r="D77" i="5" l="1"/>
  <c r="E77" i="5" s="1"/>
  <c r="E11" i="6" l="1"/>
  <c r="D46" i="5"/>
  <c r="D1048465" i="5" l="1"/>
  <c r="E47" i="5"/>
  <c r="E16" i="8" l="1"/>
  <c r="D83" i="5" l="1"/>
  <c r="E84" i="5" l="1"/>
  <c r="E68" i="5" l="1"/>
  <c r="E60" i="5"/>
  <c r="E53" i="5"/>
  <c r="E101" i="5" l="1"/>
  <c r="D99" i="5"/>
  <c r="D98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<sst xmlns="http://schemas.openxmlformats.org/spreadsheetml/2006/main" count="493" uniqueCount="171">
  <si>
    <t>Nr.crt</t>
  </si>
  <si>
    <t>DATA</t>
  </si>
  <si>
    <t>ORDIN DE PLATA/ CEC/ FOAIE DE VARSAMANT</t>
  </si>
  <si>
    <t>TOTAL</t>
  </si>
  <si>
    <t>OFICIUL DE STAT PENTRU INVENTII SI MARCI</t>
  </si>
  <si>
    <t>perioada:</t>
  </si>
  <si>
    <t>LUNA</t>
  </si>
  <si>
    <t>Ziua</t>
  </si>
  <si>
    <t xml:space="preserve">SUMA </t>
  </si>
  <si>
    <t>Subtotal 10.01.01</t>
  </si>
  <si>
    <t>10.01.01</t>
  </si>
  <si>
    <t>Total 10.01.01</t>
  </si>
  <si>
    <t>Subtotal 10.01.06</t>
  </si>
  <si>
    <t>10.01.06</t>
  </si>
  <si>
    <t>Total 10.01.06</t>
  </si>
  <si>
    <t>FURNIZOR/BENEFICIAR</t>
  </si>
  <si>
    <t>SUMA</t>
  </si>
  <si>
    <t>CAP 51 01 04 "ALTE ORGANE ALE AUTORITATILOR PUBLICE" TITL. 20 "BUNURI SI SERVICII"</t>
  </si>
  <si>
    <t>CAP 51 01 04 "ALTE ORGANE ALE AUTORITATILOR PUBLICE" TITL. 71 "ACTIVE NEFINANCIARE"</t>
  </si>
  <si>
    <t>Data</t>
  </si>
  <si>
    <t>Document</t>
  </si>
  <si>
    <t>Explicaţii</t>
  </si>
  <si>
    <t>Furnizor/Beneficiar suma</t>
  </si>
  <si>
    <t>-</t>
  </si>
  <si>
    <t>Subtotal 10.01.05</t>
  </si>
  <si>
    <t>10.01.05</t>
  </si>
  <si>
    <t>Total 10.01.05</t>
  </si>
  <si>
    <t>CAP 51 01 04 "ALTE ORGANE ALE AUTORITATILOR PUBLICE" TITL. 10</t>
  </si>
  <si>
    <t xml:space="preserve"> "CHELTUIELI DE PERSONAL"</t>
  </si>
  <si>
    <t>EXPLICATII</t>
  </si>
  <si>
    <t>IMPOZIT SALARII</t>
  </si>
  <si>
    <t>CONTRIBUTII ANGAJAT BFS</t>
  </si>
  <si>
    <t>Subtotal 10.03.07</t>
  </si>
  <si>
    <t>Total 10.03.07</t>
  </si>
  <si>
    <t>10.03.07</t>
  </si>
  <si>
    <t>Subtotal 59.40.00</t>
  </si>
  <si>
    <t>Total 59.40.00</t>
  </si>
  <si>
    <t xml:space="preserve">59.40.00   </t>
  </si>
  <si>
    <t>Subtotal 10.01.30</t>
  </si>
  <si>
    <t>10.01.30</t>
  </si>
  <si>
    <t>Total 10.01.30</t>
  </si>
  <si>
    <t>CONTRIBUTIE ASIGURATORIE PENTRU MUNCA</t>
  </si>
  <si>
    <t>Subtotal 10.01.17</t>
  </si>
  <si>
    <t>10.01.17</t>
  </si>
  <si>
    <t>Total 10.01.17</t>
  </si>
  <si>
    <t>Subtotal 10.02.06</t>
  </si>
  <si>
    <t xml:space="preserve">Total 10.02.06 </t>
  </si>
  <si>
    <t>Subtotal 10.01.13</t>
  </si>
  <si>
    <t>Total 10.01.13</t>
  </si>
  <si>
    <t>CAP 59 40 00 "SUME AFERENTE PERSOANELOR CU HANDICAP NEINCADRATE" TITL. IX</t>
  </si>
  <si>
    <t xml:space="preserve">CAP 55 02 01 "CONTRIBUTII SI COTIZATII LA ORGANISMELE INTERNATIONALE" </t>
  </si>
  <si>
    <t>Subtotal 10.01.16</t>
  </si>
  <si>
    <t>Total 10.01.16</t>
  </si>
  <si>
    <t>RIDICARE NUMERAR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</si>
  <si>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</si>
  <si>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PENSIE PRIVATA N.L.</t>
  </si>
  <si>
    <t>PENSIE PRIVATA G.M.</t>
  </si>
  <si>
    <t>PENSIE PRIVATA G.S.</t>
  </si>
  <si>
    <t>PENSIE PRIVATA S.F.</t>
  </si>
  <si>
    <t>PENSIE PRIVATA V.E.</t>
  </si>
  <si>
    <t>Subtotal 56.48.02</t>
  </si>
  <si>
    <t>56.48.02</t>
  </si>
  <si>
    <t>Total 56.48.02</t>
  </si>
  <si>
    <t xml:space="preserve">CAP 56 48 02 "PROIECTE FINANTATE DIN FONDUL EUROPEAN DE DEZVOLTARE REGIONALA" </t>
  </si>
  <si>
    <t>ALIMENTARE CONT COLECTOR OSIM</t>
  </si>
  <si>
    <t>PENSIE PRIVATA E.L.</t>
  </si>
  <si>
    <t>varsaminte ptr.pers. Cu handicap neincadrate 2026</t>
  </si>
  <si>
    <t>PENSIE PRIVATA F.G.</t>
  </si>
  <si>
    <t>ALIMENTARE CONT CARD SALARIU</t>
  </si>
  <si>
    <t xml:space="preserve">ALIMENTARE CONT CARD SALARIU </t>
  </si>
  <si>
    <t>C.A.M. PROIECT POCDIF</t>
  </si>
  <si>
    <t>INCARCARE VOUCHERE VACANTA</t>
  </si>
  <si>
    <t>perioada: 01-30 SEPTEMBRIE</t>
  </si>
  <si>
    <t>Total plati SEPTEMBRIE</t>
  </si>
  <si>
    <t>01-30 SEPTEMBRIE</t>
  </si>
  <si>
    <t>TOTAL SEPTEMBRIE</t>
  </si>
  <si>
    <t>septembrie</t>
  </si>
  <si>
    <t>PENSIE ALIMENTARA DE LA N.D.</t>
  </si>
  <si>
    <t>POPRIRE N.D.</t>
  </si>
  <si>
    <t>ALIMENTARE CONT CARD SALARIU C.A.</t>
  </si>
  <si>
    <t>ALIMENTARE CONT CARD SALARIU R.I.</t>
  </si>
  <si>
    <t>ALIMENTARE CONT CARD SALARIU T.S.</t>
  </si>
  <si>
    <t>PENSIE ALIM..DE LA POTOROACA C.</t>
  </si>
  <si>
    <t>PENSIE PRIVATA N.A</t>
  </si>
  <si>
    <t>COTIZATII SINDICAT+SERV.MEDIC.</t>
  </si>
  <si>
    <t>VIRARE SUMA CONF.ANGAJAM.DE PLATA</t>
  </si>
  <si>
    <t>REGLARE COD DE ANGAJAM.</t>
  </si>
  <si>
    <t>DIF.ALIMENT.CONT CARD SALARIU</t>
  </si>
  <si>
    <t>XMOVETRANS SRL</t>
  </si>
  <si>
    <t>SERV.MANIPULARE SI MUTARE ECHIPAM.</t>
  </si>
  <si>
    <t>ROBOSTO LOGISTIK SRL</t>
  </si>
  <si>
    <t>SUPRAVEGHERE RSVTI AUGUST 2026</t>
  </si>
  <si>
    <t>PFA MIU ALEXANDRU DOREL</t>
  </si>
  <si>
    <t>MENT.SISTEME ELECTRICE AUGUST 2026</t>
  </si>
  <si>
    <t>HORNBACH CENTRALA SRL</t>
  </si>
  <si>
    <t>PRODUSE ELECTRICE</t>
  </si>
  <si>
    <t>BTM DIVIZIA DE SECURIT.SRL</t>
  </si>
  <si>
    <t>POPRIRE DOS.EXECUT.</t>
  </si>
  <si>
    <t>DIF.PLATA DUPA POPRIRE AUGUST 2026</t>
  </si>
  <si>
    <t>CENTRO INVEST CONSULT SRL</t>
  </si>
  <si>
    <t>PRESTARI SERV.CURATENIE AUGUST 2026</t>
  </si>
  <si>
    <t>GERMAN TOP TRADING SRL</t>
  </si>
  <si>
    <t>REP.SIST.CLIMATIZ.AUTO VW</t>
  </si>
  <si>
    <t>TREI D PLUS SRL</t>
  </si>
  <si>
    <t>PRESTARI SERV.DDD SEPTEMBRIE 2026</t>
  </si>
  <si>
    <t>CNCCIRRP</t>
  </si>
  <si>
    <t>PREST.SERV.INSPECTIE CAZANE APA CALDA</t>
  </si>
  <si>
    <t>MENT.SISTEME ELECTRICE SEPTEMBRIE 2026</t>
  </si>
  <si>
    <t>ASCENSORUL SA</t>
  </si>
  <si>
    <t>MENT. ASCENSOARE SEPTEMBRIE 2026</t>
  </si>
  <si>
    <t>CENTRAL SERVICE INSTAL SRL</t>
  </si>
  <si>
    <t>LUCRARI SI REP.INSTAL.CENTRALA</t>
  </si>
  <si>
    <t>ROMSERVICE TELECOMUNICATII SRL</t>
  </si>
  <si>
    <t>SERV.INTRET.REP.SIST.SEC.AUGUST 2026</t>
  </si>
  <si>
    <t>RA RASIROM</t>
  </si>
  <si>
    <t>MENT.SIST.COMPLEX DE SEC.AUGUST 2026</t>
  </si>
  <si>
    <t>CTCE PIATRA NEAMT SA</t>
  </si>
  <si>
    <t>ACTUALIZARI LEGIS AUGUST 2026</t>
  </si>
  <si>
    <t>ACCENT SERVICES ZONE SRL</t>
  </si>
  <si>
    <t>PREST.SERV.MENT.IMPRIM SI FOTO AUGUST 2026</t>
  </si>
  <si>
    <t>MIDA SOFT BUSINESS SRL</t>
  </si>
  <si>
    <t>CONSUMABILE IMPRIMANTE</t>
  </si>
  <si>
    <t>CRISTALSOFT SRL</t>
  </si>
  <si>
    <t>PREST.SERV.SOFT CONTAB.SEPTEMBRIE 2026</t>
  </si>
  <si>
    <t>CONSUMABILE SCANER CANON</t>
  </si>
  <si>
    <t>DANTE INTERNATIONALSA</t>
  </si>
  <si>
    <t>ACHIZITIE MOUSE-URI</t>
  </si>
  <si>
    <t>DIGITRONIX TECHNOLOGY SRL</t>
  </si>
  <si>
    <t>SERV.MENTENANATA IT AUGUST 2026</t>
  </si>
  <si>
    <t>CVAL.PATCHABLU RETEA</t>
  </si>
  <si>
    <t>ACTUALIZARI LEGIS SEPTEMBRIE 2026</t>
  </si>
  <si>
    <t>TORA DISTRIBUTION SYSTEM SRL</t>
  </si>
  <si>
    <t>BATERII VARTA</t>
  </si>
  <si>
    <t>MENT.SIST.COMPLEX DE SEC.SEPT 2026</t>
  </si>
  <si>
    <t>VODAFONE ROMANIA SA</t>
  </si>
  <si>
    <t>SERV.ABONAM.TV AUGUST 2026</t>
  </si>
  <si>
    <t>SERV.TELEF.FIXA AUGUST 2026</t>
  </si>
  <si>
    <t>SERV.TELEF.MOBILA AUGUST 2026</t>
  </si>
  <si>
    <t>DIGI ROMANIA SA</t>
  </si>
  <si>
    <t>ABONAM.INTERNET SEPTEMBRIE 2026</t>
  </si>
  <si>
    <t>DHL INTERNATIONAL ROMANIA SA</t>
  </si>
  <si>
    <t>SERVICII CURIERAT RAPID</t>
  </si>
  <si>
    <t>SERV.MENT.SSM/SU AUGUST 2026</t>
  </si>
  <si>
    <t>CENTRUL MEDICAL UNIREA SRL</t>
  </si>
  <si>
    <t>SERV.MED.MUNCII AUGUST 2026</t>
  </si>
  <si>
    <t>OSIM</t>
  </si>
  <si>
    <t>DEPUNERE NUMERAR - REINTREGIRE CONT</t>
  </si>
  <si>
    <t>APA NOVA BUCURESTI SA</t>
  </si>
  <si>
    <t>SERV.ALIM.APA SI CANAL AUGUST 2026</t>
  </si>
  <si>
    <t>DIR.GEN.DE SALUBRITATE SECT.3</t>
  </si>
  <si>
    <t>SERV.COL SI TR.DESEURI AUGUST 2026</t>
  </si>
  <si>
    <t>OMV PETROM ROMANIA SRL</t>
  </si>
  <si>
    <t>COMBUSTIBIL LUNA AUGUST 2026</t>
  </si>
  <si>
    <t>ARCHIVIT SRL</t>
  </si>
  <si>
    <t>SERCV.CONTINUARE STOCARE CUTII AUGUST 2026</t>
  </si>
  <si>
    <t>SQUARE PARKING SRL</t>
  </si>
  <si>
    <t>ABONM.PARCARE SEPT.2026</t>
  </si>
  <si>
    <t>BCR SA</t>
  </si>
  <si>
    <t>COMISION TRANZACTII AUGUST 2026</t>
  </si>
  <si>
    <t>SPEEH HIDROELECTRICA SA</t>
  </si>
  <si>
    <t>SERV.ENERG.EL. IULIE 2026</t>
  </si>
  <si>
    <t>ENGIE ROMANIA SA</t>
  </si>
  <si>
    <t>CVAL.FURNIZARE GAZE AUGUST 2026</t>
  </si>
  <si>
    <t>CVAL.ENERGIE EL.AUGUST 2026</t>
  </si>
  <si>
    <t>WECO TMC SRL</t>
  </si>
  <si>
    <t>BILETE AVION</t>
  </si>
  <si>
    <t>OLIMPIC INTERNATIONAL.TURISM SRL</t>
  </si>
  <si>
    <t>COMISION</t>
  </si>
  <si>
    <t>DEPL EXT</t>
  </si>
  <si>
    <t>ADMINISTRATIA FONDULUI IMOBILIAR</t>
  </si>
  <si>
    <t>CHIRIE GHICA 3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</si>
</sst>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\ _l_e_i_-;\-* #,##0.00\ _l_e_i_-;_-* \-??\ _l_e_i_-;_-@_-"/>
    <numFmt numFmtId="166" formatCode="#,###.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5" fontId="1" fillId="0" borderId="0" applyFill="0" applyBorder="0" applyAlignment="0" applyProtection="0"/>
    <xf numFmtId="165" fontId="1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23" borderId="7" applyNumberForma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194">
    <xf numFmtId="0" fontId="0" fillId="0" borderId="0" xfId="0"/>
    <xf numFmtId="0" fontId="20" fillId="0" borderId="0" xfId="40" applyFont="1"/>
    <xf numFmtId="0" fontId="20" fillId="0" borderId="0" xfId="40" applyFont="1" applyAlignment="1">
      <alignment horizontal="right"/>
    </xf>
    <xf numFmtId="0" fontId="20" fillId="0" borderId="13" xfId="40" applyFont="1" applyBorder="1" applyAlignment="1">
      <alignment horizontal="center" vertical="center"/>
    </xf>
    <xf numFmtId="0" fontId="20" fillId="0" borderId="0" xfId="40" applyFont="1" applyAlignment="1">
      <alignment horizontal="left"/>
    </xf>
    <xf numFmtId="14" fontId="20" fillId="0" borderId="0" xfId="40" applyNumberFormat="1" applyFont="1" applyAlignment="1">
      <alignment horizontal="left"/>
    </xf>
    <xf numFmtId="0" fontId="1" fillId="0" borderId="0" xfId="40"/>
    <xf numFmtId="0" fontId="1" fillId="0" borderId="15" xfId="40" applyBorder="1"/>
    <xf numFmtId="0" fontId="21" fillId="0" borderId="0" xfId="0" applyFont="1"/>
    <xf numFmtId="0" fontId="24" fillId="0" borderId="0" xfId="0" applyFont="1" applyAlignment="1">
      <alignment vertical="center"/>
    </xf>
    <xf numFmtId="0" fontId="25" fillId="0" borderId="0" xfId="0" applyFont="1"/>
    <xf numFmtId="0" fontId="20" fillId="0" borderId="12" xfId="40" applyFont="1" applyBorder="1" applyAlignment="1">
      <alignment horizontal="center" vertical="center" wrapText="1"/>
    </xf>
    <xf numFmtId="4" fontId="25" fillId="0" borderId="0" xfId="0" applyNumberFormat="1" applyFont="1"/>
    <xf numFmtId="0" fontId="25" fillId="24" borderId="0" xfId="0" applyFont="1" applyFill="1"/>
    <xf numFmtId="0" fontId="1" fillId="24" borderId="10" xfId="40" applyFill="1" applyBorder="1" applyAlignment="1">
      <alignment horizontal="center" vertical="center" wrapText="1"/>
    </xf>
    <xf numFmtId="4" fontId="20" fillId="24" borderId="10" xfId="40" applyNumberFormat="1" applyFont="1" applyFill="1" applyBorder="1" applyAlignment="1">
      <alignment horizontal="center" vertical="center" wrapText="1"/>
    </xf>
    <xf numFmtId="0" fontId="1" fillId="24" borderId="17" xfId="40" applyFill="1" applyBorder="1" applyAlignment="1">
      <alignment wrapText="1"/>
    </xf>
    <xf numFmtId="0" fontId="21" fillId="24" borderId="14" xfId="0" applyFont="1" applyFill="1" applyBorder="1" applyAlignment="1">
      <alignment horizontal="center" vertical="center" wrapText="1"/>
    </xf>
    <xf numFmtId="4" fontId="21" fillId="0" borderId="0" xfId="0" applyNumberFormat="1" applyFont="1"/>
    <xf numFmtId="0" fontId="20" fillId="0" borderId="0" xfId="4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" fillId="24" borderId="15" xfId="40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" fillId="24" borderId="0" xfId="40" applyFill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21" fillId="24" borderId="0" xfId="0" applyFont="1" applyFill="1" applyAlignment="1">
      <alignment horizontal="center" wrapText="1"/>
    </xf>
    <xf numFmtId="0" fontId="26" fillId="24" borderId="17" xfId="40" applyFont="1" applyFill="1" applyBorder="1" applyAlignment="1">
      <alignment horizontal="left" wrapText="1"/>
    </xf>
    <xf numFmtId="0" fontId="21" fillId="24" borderId="14" xfId="0" applyFont="1" applyFill="1" applyBorder="1" applyAlignment="1">
      <alignment vertical="center" wrapText="1"/>
    </xf>
    <xf numFmtId="0" fontId="1" fillId="24" borderId="11" xfId="40" applyFill="1" applyBorder="1" applyAlignment="1">
      <alignment horizontal="center" wrapText="1"/>
    </xf>
    <xf numFmtId="0" fontId="20" fillId="24" borderId="12" xfId="40" applyFont="1" applyFill="1" applyBorder="1" applyAlignment="1">
      <alignment horizontal="center" wrapText="1"/>
    </xf>
    <xf numFmtId="0" fontId="20" fillId="24" borderId="12" xfId="40" applyFont="1" applyFill="1" applyBorder="1" applyAlignment="1">
      <alignment horizontal="center" vertical="center" wrapText="1"/>
    </xf>
    <xf numFmtId="0" fontId="20" fillId="24" borderId="13" xfId="40" applyFont="1" applyFill="1" applyBorder="1" applyAlignment="1">
      <alignment horizontal="center" wrapText="1"/>
    </xf>
    <xf numFmtId="0" fontId="28" fillId="0" borderId="10" xfId="41" applyFont="1" applyBorder="1" applyAlignment="1">
      <alignment horizontal="left"/>
    </xf>
    <xf numFmtId="0" fontId="23" fillId="0" borderId="11" xfId="41" applyFont="1" applyBorder="1" applyAlignment="1">
      <alignment horizontal="center"/>
    </xf>
    <xf numFmtId="0" fontId="23" fillId="0" borderId="12" xfId="41" applyFont="1" applyBorder="1" applyAlignment="1">
      <alignment horizontal="center"/>
    </xf>
    <xf numFmtId="0" fontId="1" fillId="0" borderId="11" xfId="40" applyBorder="1" applyAlignment="1">
      <alignment horizontal="center" wrapText="1"/>
    </xf>
    <xf numFmtId="0" fontId="20" fillId="0" borderId="13" xfId="40" applyFont="1" applyBorder="1" applyAlignment="1">
      <alignment horizontal="center" vertical="center" wrapText="1"/>
    </xf>
    <xf numFmtId="4" fontId="27" fillId="24" borderId="10" xfId="40" applyNumberFormat="1" applyFont="1" applyFill="1" applyBorder="1" applyAlignment="1">
      <alignment vertical="center" wrapText="1"/>
    </xf>
    <xf numFmtId="0" fontId="27" fillId="24" borderId="17" xfId="40" applyFont="1" applyFill="1" applyBorder="1" applyAlignment="1">
      <alignment horizontal="left" vertical="center" wrapText="1"/>
    </xf>
    <xf numFmtId="0" fontId="26" fillId="24" borderId="18" xfId="40" applyFont="1" applyFill="1" applyBorder="1" applyAlignment="1">
      <alignment horizontal="left" wrapText="1"/>
    </xf>
    <xf numFmtId="4" fontId="1" fillId="24" borderId="15" xfId="40" applyNumberFormat="1" applyFill="1" applyBorder="1" applyAlignment="1">
      <alignment horizontal="center" vertical="center" wrapText="1"/>
    </xf>
    <xf numFmtId="4" fontId="20" fillId="24" borderId="15" xfId="40" applyNumberFormat="1" applyFont="1" applyFill="1" applyBorder="1" applyAlignment="1">
      <alignment horizontal="center" vertical="center" wrapText="1"/>
    </xf>
    <xf numFmtId="0" fontId="21" fillId="24" borderId="16" xfId="0" applyFont="1" applyFill="1" applyBorder="1" applyAlignment="1">
      <alignment horizontal="center" vertical="center" wrapText="1"/>
    </xf>
    <xf numFmtId="0" fontId="1" fillId="0" borderId="17" xfId="40" applyBorder="1" applyAlignment="1">
      <alignment horizontal="center" wrapText="1"/>
    </xf>
    <xf numFmtId="0" fontId="1" fillId="0" borderId="10" xfId="40" applyBorder="1" applyAlignment="1">
      <alignment horizontal="center" vertical="center" wrapText="1"/>
    </xf>
    <xf numFmtId="4" fontId="20" fillId="0" borderId="10" xfId="40" applyNumberFormat="1" applyFont="1" applyBorder="1" applyAlignment="1">
      <alignment horizontal="center" vertical="center" wrapText="1"/>
    </xf>
    <xf numFmtId="4" fontId="22" fillId="0" borderId="10" xfId="0" applyNumberFormat="1" applyFont="1" applyBorder="1" applyAlignment="1">
      <alignment horizontal="center" vertical="center"/>
    </xf>
    <xf numFmtId="0" fontId="21" fillId="0" borderId="14" xfId="0" applyFont="1" applyBorder="1"/>
    <xf numFmtId="0" fontId="20" fillId="0" borderId="17" xfId="40" applyFont="1" applyBorder="1" applyAlignment="1">
      <alignment horizontal="center" wrapText="1"/>
    </xf>
    <xf numFmtId="4" fontId="1" fillId="0" borderId="10" xfId="40" applyNumberFormat="1" applyBorder="1" applyAlignment="1">
      <alignment horizontal="center" vertical="center" wrapText="1"/>
    </xf>
    <xf numFmtId="4" fontId="22" fillId="0" borderId="14" xfId="0" applyNumberFormat="1" applyFont="1" applyBorder="1" applyAlignment="1">
      <alignment horizontal="center" vertical="center"/>
    </xf>
    <xf numFmtId="0" fontId="1" fillId="0" borderId="18" xfId="40" applyBorder="1" applyAlignment="1">
      <alignment horizontal="center" wrapText="1"/>
    </xf>
    <xf numFmtId="0" fontId="1" fillId="0" borderId="15" xfId="40" applyBorder="1" applyAlignment="1">
      <alignment horizontal="center" vertical="center" wrapText="1"/>
    </xf>
    <xf numFmtId="4" fontId="22" fillId="0" borderId="15" xfId="0" applyNumberFormat="1" applyFont="1" applyBorder="1" applyAlignment="1">
      <alignment horizontal="center" vertical="center"/>
    </xf>
    <xf numFmtId="4" fontId="22" fillId="0" borderId="16" xfId="0" applyNumberFormat="1" applyFont="1" applyBorder="1" applyAlignment="1">
      <alignment horizontal="center" vertical="center"/>
    </xf>
    <xf numFmtId="0" fontId="1" fillId="0" borderId="17" xfId="40" applyBorder="1" applyAlignment="1">
      <alignment horizontal="left" wrapText="1"/>
    </xf>
    <xf numFmtId="0" fontId="20" fillId="0" borderId="11" xfId="40" applyFont="1" applyBorder="1" applyAlignment="1">
      <alignment horizontal="center" vertical="center"/>
    </xf>
    <xf numFmtId="0" fontId="20" fillId="0" borderId="12" xfId="40" applyFont="1" applyBorder="1" applyAlignment="1">
      <alignment horizontal="center" vertical="center"/>
    </xf>
    <xf numFmtId="4" fontId="1" fillId="24" borderId="10" xfId="40" applyNumberFormat="1" applyFill="1" applyBorder="1" applyAlignment="1">
      <alignment horizontal="right" vertical="center" wrapText="1"/>
    </xf>
    <xf numFmtId="0" fontId="26" fillId="24" borderId="10" xfId="40" applyFont="1" applyFill="1" applyBorder="1" applyAlignment="1">
      <alignment horizontal="center" vertical="center" wrapText="1"/>
    </xf>
    <xf numFmtId="14" fontId="28" fillId="0" borderId="17" xfId="41" applyNumberFormat="1" applyFont="1" applyBorder="1" applyAlignment="1">
      <alignment horizontal="left" wrapText="1"/>
    </xf>
    <xf numFmtId="165" fontId="20" fillId="0" borderId="16" xfId="30" applyFont="1" applyFill="1" applyBorder="1" applyAlignment="1" applyProtection="1">
      <alignment horizontal="center"/>
    </xf>
    <xf numFmtId="2" fontId="1" fillId="24" borderId="14" xfId="40" applyNumberFormat="1" applyFill="1" applyBorder="1" applyAlignment="1">
      <alignment horizontal="center" vertical="center"/>
    </xf>
    <xf numFmtId="165" fontId="20" fillId="0" borderId="16" xfId="30" applyFont="1" applyFill="1" applyBorder="1" applyAlignment="1" applyProtection="1">
      <alignment horizontal="center" vertical="center"/>
    </xf>
    <xf numFmtId="2" fontId="1" fillId="24" borderId="23" xfId="40" applyNumberFormat="1" applyFill="1" applyBorder="1" applyAlignment="1">
      <alignment horizontal="center" vertical="center"/>
    </xf>
    <xf numFmtId="0" fontId="28" fillId="24" borderId="10" xfId="41" applyFont="1" applyFill="1" applyBorder="1" applyAlignment="1">
      <alignment horizontal="center"/>
    </xf>
    <xf numFmtId="0" fontId="28" fillId="24" borderId="22" xfId="41" applyFont="1" applyFill="1" applyBorder="1" applyAlignment="1">
      <alignment horizontal="center"/>
    </xf>
    <xf numFmtId="14" fontId="28" fillId="24" borderId="21" xfId="41" applyNumberFormat="1" applyFont="1" applyFill="1" applyBorder="1" applyAlignment="1">
      <alignment horizontal="center"/>
    </xf>
    <xf numFmtId="14" fontId="28" fillId="24" borderId="10" xfId="41" applyNumberFormat="1" applyFont="1" applyFill="1" applyBorder="1" applyAlignment="1">
      <alignment horizontal="center"/>
    </xf>
    <xf numFmtId="0" fontId="26" fillId="0" borderId="10" xfId="40" applyFont="1" applyBorder="1" applyAlignment="1">
      <alignment horizontal="center" vertical="center" wrapText="1"/>
    </xf>
    <xf numFmtId="14" fontId="26" fillId="0" borderId="10" xfId="40" applyNumberFormat="1" applyFont="1" applyBorder="1" applyAlignment="1">
      <alignment horizontal="left" vertical="center"/>
    </xf>
    <xf numFmtId="0" fontId="26" fillId="24" borderId="10" xfId="40" applyFont="1" applyFill="1" applyBorder="1" applyAlignment="1">
      <alignment horizontal="center" vertical="center"/>
    </xf>
    <xf numFmtId="0" fontId="26" fillId="0" borderId="17" xfId="40" applyFont="1" applyBorder="1" applyAlignment="1">
      <alignment horizontal="center" vertical="center"/>
    </xf>
    <xf numFmtId="14" fontId="1" fillId="0" borderId="19" xfId="40" applyNumberFormat="1" applyBorder="1" applyAlignment="1">
      <alignment horizontal="left" vertical="center"/>
    </xf>
    <xf numFmtId="0" fontId="26" fillId="0" borderId="19" xfId="40" applyFont="1" applyBorder="1" applyAlignment="1">
      <alignment horizontal="center" vertical="center" wrapText="1"/>
    </xf>
    <xf numFmtId="0" fontId="21" fillId="24" borderId="0" xfId="0" applyFont="1" applyFill="1"/>
    <xf numFmtId="4" fontId="21" fillId="24" borderId="0" xfId="0" applyNumberFormat="1" applyFont="1" applyFill="1"/>
    <xf numFmtId="0" fontId="23" fillId="0" borderId="21" xfId="41" applyFont="1" applyBorder="1" applyAlignment="1">
      <alignment horizontal="center"/>
    </xf>
    <xf numFmtId="0" fontId="23" fillId="0" borderId="19" xfId="41" applyFont="1" applyBorder="1" applyAlignment="1">
      <alignment horizontal="center"/>
    </xf>
    <xf numFmtId="0" fontId="20" fillId="0" borderId="20" xfId="40" applyFont="1" applyBorder="1" applyAlignment="1">
      <alignment horizontal="center" vertical="center"/>
    </xf>
    <xf numFmtId="14" fontId="29" fillId="0" borderId="21" xfId="41" applyNumberFormat="1" applyFont="1" applyBorder="1" applyAlignment="1">
      <alignment horizontal="left"/>
    </xf>
    <xf numFmtId="0" fontId="29" fillId="0" borderId="19" xfId="41" applyFont="1" applyBorder="1" applyAlignment="1">
      <alignment horizontal="left"/>
    </xf>
    <xf numFmtId="2" fontId="26" fillId="0" borderId="14" xfId="40" applyNumberFormat="1" applyFont="1" applyBorder="1" applyAlignment="1">
      <alignment vertical="center"/>
    </xf>
    <xf numFmtId="0" fontId="26" fillId="0" borderId="20" xfId="40" applyFont="1" applyBorder="1" applyAlignment="1">
      <alignment vertical="center"/>
    </xf>
    <xf numFmtId="0" fontId="26" fillId="0" borderId="20" xfId="40" applyFont="1" applyBorder="1" applyAlignment="1">
      <alignment horizontal="right" vertical="center"/>
    </xf>
    <xf numFmtId="14" fontId="28" fillId="24" borderId="24" xfId="41" applyNumberFormat="1" applyFont="1" applyFill="1" applyBorder="1" applyAlignment="1">
      <alignment horizontal="center"/>
    </xf>
    <xf numFmtId="2" fontId="1" fillId="0" borderId="23" xfId="40" applyNumberForma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24" borderId="10" xfId="0" applyFont="1" applyFill="1" applyBorder="1"/>
    <xf numFmtId="4" fontId="26" fillId="24" borderId="14" xfId="40" applyNumberFormat="1" applyFont="1" applyFill="1" applyBorder="1" applyAlignment="1">
      <alignment horizontal="right" vertical="center"/>
    </xf>
    <xf numFmtId="0" fontId="21" fillId="0" borderId="10" xfId="0" applyFont="1" applyBorder="1" applyAlignment="1">
      <alignment horizontal="center"/>
    </xf>
    <xf numFmtId="4" fontId="21" fillId="0" borderId="10" xfId="0" applyNumberFormat="1" applyFont="1" applyBorder="1"/>
    <xf numFmtId="0" fontId="21" fillId="0" borderId="10" xfId="0" applyFont="1" applyBorder="1"/>
    <xf numFmtId="4" fontId="31" fillId="0" borderId="10" xfId="0" applyNumberFormat="1" applyFont="1" applyBorder="1" applyAlignment="1">
      <alignment horizontal="right" vertical="center"/>
    </xf>
    <xf numFmtId="0" fontId="28" fillId="24" borderId="10" xfId="41" applyFont="1" applyFill="1" applyBorder="1" applyAlignment="1">
      <alignment horizontal="left" wrapText="1"/>
    </xf>
    <xf numFmtId="0" fontId="28" fillId="24" borderId="22" xfId="41" applyFont="1" applyFill="1" applyBorder="1" applyAlignment="1">
      <alignment horizontal="left" wrapText="1"/>
    </xf>
    <xf numFmtId="0" fontId="20" fillId="0" borderId="10" xfId="40" applyFont="1" applyBorder="1" applyAlignment="1">
      <alignment horizontal="center" wrapText="1"/>
    </xf>
    <xf numFmtId="0" fontId="20" fillId="0" borderId="10" xfId="40" applyFont="1" applyBorder="1" applyAlignment="1">
      <alignment horizontal="center" vertical="center" wrapText="1"/>
    </xf>
    <xf numFmtId="0" fontId="20" fillId="0" borderId="14" xfId="40" applyFont="1" applyBorder="1" applyAlignment="1">
      <alignment horizontal="center" wrapText="1"/>
    </xf>
    <xf numFmtId="14" fontId="20" fillId="0" borderId="17" xfId="40" applyNumberFormat="1" applyFont="1" applyBorder="1" applyAlignment="1">
      <alignment horizontal="center" vertical="center" wrapText="1"/>
    </xf>
    <xf numFmtId="166" fontId="1" fillId="0" borderId="10" xfId="40" applyNumberForma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wrapText="1"/>
    </xf>
    <xf numFmtId="0" fontId="21" fillId="0" borderId="0" xfId="0" applyFont="1" applyAlignment="1">
      <alignment wrapText="1"/>
    </xf>
    <xf numFmtId="14" fontId="20" fillId="0" borderId="26" xfId="40" applyNumberFormat="1" applyFont="1" applyBorder="1" applyAlignment="1">
      <alignment horizontal="center" vertical="center" wrapText="1"/>
    </xf>
    <xf numFmtId="166" fontId="20" fillId="0" borderId="10" xfId="40" applyNumberFormat="1" applyFont="1" applyBorder="1" applyAlignment="1">
      <alignment wrapText="1"/>
    </xf>
    <xf numFmtId="0" fontId="21" fillId="0" borderId="14" xfId="0" applyFont="1" applyBorder="1" applyAlignment="1">
      <alignment horizontal="center" vertical="center" wrapText="1"/>
    </xf>
    <xf numFmtId="0" fontId="1" fillId="0" borderId="17" xfId="40" applyBorder="1" applyAlignment="1">
      <alignment horizontal="center" vertical="center" wrapText="1"/>
    </xf>
    <xf numFmtId="0" fontId="1" fillId="0" borderId="17" xfId="40" applyBorder="1" applyAlignment="1">
      <alignment horizontal="left" vertical="center" wrapText="1"/>
    </xf>
    <xf numFmtId="3" fontId="27" fillId="0" borderId="10" xfId="40" applyNumberFormat="1" applyFont="1" applyBorder="1" applyAlignment="1">
      <alignment horizontal="center" vertical="center" wrapText="1"/>
    </xf>
    <xf numFmtId="0" fontId="27" fillId="0" borderId="17" xfId="40" applyFont="1" applyBorder="1" applyAlignment="1">
      <alignment horizontal="center" vertical="center" wrapText="1"/>
    </xf>
    <xf numFmtId="4" fontId="1" fillId="0" borderId="10" xfId="40" applyNumberFormat="1" applyBorder="1" applyAlignment="1">
      <alignment horizontal="right" vertical="center" wrapText="1"/>
    </xf>
    <xf numFmtId="0" fontId="21" fillId="0" borderId="14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wrapText="1"/>
    </xf>
    <xf numFmtId="4" fontId="27" fillId="0" borderId="10" xfId="4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1" fillId="0" borderId="17" xfId="40" applyBorder="1" applyAlignment="1">
      <alignment wrapText="1"/>
    </xf>
    <xf numFmtId="0" fontId="1" fillId="0" borderId="10" xfId="40" applyBorder="1" applyAlignment="1">
      <alignment horizontal="center" wrapText="1"/>
    </xf>
    <xf numFmtId="0" fontId="20" fillId="0" borderId="17" xfId="40" applyFont="1" applyBorder="1" applyAlignment="1">
      <alignment horizontal="center" vertical="center" wrapText="1"/>
    </xf>
    <xf numFmtId="0" fontId="1" fillId="0" borderId="14" xfId="40" applyBorder="1" applyAlignment="1">
      <alignment vertical="center" wrapText="1"/>
    </xf>
    <xf numFmtId="0" fontId="20" fillId="0" borderId="17" xfId="40" applyFont="1" applyBorder="1" applyAlignment="1">
      <alignment vertical="center" wrapText="1"/>
    </xf>
    <xf numFmtId="166" fontId="20" fillId="0" borderId="10" xfId="40" applyNumberFormat="1" applyFont="1" applyBorder="1" applyAlignment="1">
      <alignment horizontal="right" vertical="center" wrapText="1"/>
    </xf>
    <xf numFmtId="4" fontId="20" fillId="0" borderId="14" xfId="40" applyNumberFormat="1" applyFont="1" applyBorder="1" applyAlignment="1">
      <alignment horizontal="center" vertical="center" wrapText="1"/>
    </xf>
    <xf numFmtId="0" fontId="26" fillId="0" borderId="17" xfId="40" applyFont="1" applyBorder="1" applyAlignment="1">
      <alignment horizontal="left" wrapText="1"/>
    </xf>
    <xf numFmtId="2" fontId="20" fillId="0" borderId="10" xfId="40" applyNumberFormat="1" applyFont="1" applyBorder="1" applyAlignment="1">
      <alignment wrapText="1"/>
    </xf>
    <xf numFmtId="2" fontId="1" fillId="0" borderId="10" xfId="40" applyNumberFormat="1" applyBorder="1" applyAlignment="1">
      <alignment vertical="center" wrapText="1"/>
    </xf>
    <xf numFmtId="0" fontId="1" fillId="0" borderId="14" xfId="40" applyBorder="1" applyAlignment="1">
      <alignment horizontal="center" vertical="center" wrapText="1"/>
    </xf>
    <xf numFmtId="0" fontId="27" fillId="0" borderId="17" xfId="40" applyFont="1" applyBorder="1" applyAlignment="1">
      <alignment horizontal="center" wrapText="1"/>
    </xf>
    <xf numFmtId="164" fontId="20" fillId="0" borderId="10" xfId="40" applyNumberFormat="1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/>
    </xf>
    <xf numFmtId="4" fontId="27" fillId="0" borderId="10" xfId="40" applyNumberFormat="1" applyFont="1" applyBorder="1" applyAlignment="1">
      <alignment wrapText="1"/>
    </xf>
    <xf numFmtId="166" fontId="27" fillId="0" borderId="10" xfId="40" applyNumberFormat="1" applyFont="1" applyBorder="1" applyAlignment="1">
      <alignment horizontal="right" vertical="center" wrapText="1"/>
    </xf>
    <xf numFmtId="0" fontId="21" fillId="0" borderId="14" xfId="0" applyFont="1" applyBorder="1" applyAlignment="1">
      <alignment horizontal="left" vertical="center" wrapText="1"/>
    </xf>
    <xf numFmtId="0" fontId="1" fillId="0" borderId="25" xfId="40" applyBorder="1" applyAlignment="1">
      <alignment horizontal="center" wrapText="1"/>
    </xf>
    <xf numFmtId="0" fontId="1" fillId="0" borderId="22" xfId="40" applyBorder="1" applyAlignment="1">
      <alignment horizontal="center" vertical="center" wrapText="1"/>
    </xf>
    <xf numFmtId="4" fontId="20" fillId="0" borderId="22" xfId="4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wrapText="1"/>
    </xf>
    <xf numFmtId="4" fontId="27" fillId="0" borderId="22" xfId="40" applyNumberFormat="1" applyFont="1" applyBorder="1" applyAlignment="1">
      <alignment horizontal="center" vertical="center" wrapText="1"/>
    </xf>
    <xf numFmtId="0" fontId="27" fillId="0" borderId="25" xfId="40" applyFont="1" applyBorder="1" applyAlignment="1">
      <alignment horizont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wrapText="1"/>
    </xf>
    <xf numFmtId="0" fontId="1" fillId="0" borderId="0" xfId="40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" fillId="0" borderId="0" xfId="40" applyAlignment="1">
      <alignment wrapText="1"/>
    </xf>
    <xf numFmtId="0" fontId="25" fillId="0" borderId="0" xfId="0" applyFont="1" applyAlignment="1">
      <alignment wrapText="1"/>
    </xf>
    <xf numFmtId="0" fontId="1" fillId="0" borderId="19" xfId="40" applyBorder="1" applyAlignment="1">
      <alignment horizontal="left" vertical="center" wrapText="1"/>
    </xf>
    <xf numFmtId="0" fontId="1" fillId="0" borderId="10" xfId="40" applyBorder="1" applyAlignment="1">
      <alignment horizontal="left" vertical="center" wrapText="1"/>
    </xf>
    <xf numFmtId="0" fontId="21" fillId="0" borderId="10" xfId="0" applyFont="1" applyBorder="1" applyAlignment="1">
      <alignment wrapText="1"/>
    </xf>
    <xf numFmtId="0" fontId="26" fillId="0" borderId="10" xfId="40" applyFont="1" applyBorder="1" applyAlignment="1">
      <alignment horizontal="left" vertical="center" wrapText="1"/>
    </xf>
    <xf numFmtId="0" fontId="20" fillId="0" borderId="0" xfId="40" applyFont="1" applyAlignment="1">
      <alignment wrapText="1"/>
    </xf>
    <xf numFmtId="0" fontId="23" fillId="0" borderId="12" xfId="41" applyFont="1" applyBorder="1" applyAlignment="1">
      <alignment horizontal="center" wrapText="1"/>
    </xf>
    <xf numFmtId="0" fontId="1" fillId="0" borderId="15" xfId="40" applyBorder="1" applyAlignment="1">
      <alignment wrapText="1"/>
    </xf>
    <xf numFmtId="166" fontId="20" fillId="24" borderId="10" xfId="40" applyNumberFormat="1" applyFont="1" applyFill="1" applyBorder="1" applyAlignment="1">
      <alignment wrapText="1"/>
    </xf>
    <xf numFmtId="4" fontId="26" fillId="24" borderId="20" xfId="40" applyNumberFormat="1" applyFont="1" applyFill="1" applyBorder="1" applyAlignment="1">
      <alignment horizontal="right" vertical="center"/>
    </xf>
    <xf numFmtId="4" fontId="21" fillId="24" borderId="10" xfId="0" applyNumberFormat="1" applyFont="1" applyFill="1" applyBorder="1"/>
    <xf numFmtId="4" fontId="26" fillId="24" borderId="14" xfId="40" applyNumberFormat="1" applyFont="1" applyFill="1" applyBorder="1" applyAlignment="1">
      <alignment vertical="center"/>
    </xf>
    <xf numFmtId="0" fontId="26" fillId="24" borderId="10" xfId="40" applyFont="1" applyFill="1" applyBorder="1" applyAlignment="1">
      <alignment horizontal="left" vertical="center" wrapText="1"/>
    </xf>
    <xf numFmtId="166" fontId="20" fillId="24" borderId="10" xfId="40" applyNumberFormat="1" applyFont="1" applyFill="1" applyBorder="1" applyAlignment="1">
      <alignment horizontal="right" vertical="center" wrapText="1"/>
    </xf>
    <xf numFmtId="0" fontId="21" fillId="0" borderId="10" xfId="0" applyFont="1" applyBorder="1" applyAlignment="1">
      <alignment vertical="center" wrapText="1"/>
    </xf>
    <xf numFmtId="2" fontId="21" fillId="0" borderId="10" xfId="0" applyNumberFormat="1" applyFont="1" applyBorder="1" applyAlignment="1">
      <alignment wrapText="1"/>
    </xf>
    <xf numFmtId="0" fontId="31" fillId="0" borderId="10" xfId="0" applyFont="1" applyBorder="1" applyAlignment="1">
      <alignment wrapText="1"/>
    </xf>
    <xf numFmtId="0" fontId="26" fillId="0" borderId="19" xfId="4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wrapText="1"/>
    </xf>
    <xf numFmtId="4" fontId="21" fillId="0" borderId="0" xfId="0" applyNumberFormat="1" applyFont="1" applyAlignment="1">
      <alignment wrapText="1"/>
    </xf>
    <xf numFmtId="4" fontId="26" fillId="0" borderId="14" xfId="40" applyNumberFormat="1" applyFont="1" applyBorder="1" applyAlignment="1">
      <alignment vertical="center"/>
    </xf>
    <xf numFmtId="2" fontId="1" fillId="0" borderId="10" xfId="0" applyNumberFormat="1" applyFont="1" applyBorder="1" applyAlignment="1">
      <alignment horizontal="right"/>
    </xf>
    <xf numFmtId="2" fontId="1" fillId="0" borderId="10" xfId="0" applyNumberFormat="1" applyFont="1" applyBorder="1"/>
    <xf numFmtId="2" fontId="21" fillId="24" borderId="10" xfId="0" applyNumberFormat="1" applyFont="1" applyFill="1" applyBorder="1"/>
    <xf numFmtId="4" fontId="27" fillId="24" borderId="30" xfId="40" applyNumberFormat="1" applyFont="1" applyFill="1" applyBorder="1" applyAlignment="1">
      <alignment horizontal="right" vertical="center"/>
    </xf>
    <xf numFmtId="0" fontId="26" fillId="0" borderId="0" xfId="40" applyFont="1" applyAlignment="1">
      <alignment horizontal="center" vertical="center" wrapText="1"/>
    </xf>
    <xf numFmtId="14" fontId="1" fillId="0" borderId="31" xfId="40" applyNumberFormat="1" applyBorder="1" applyAlignment="1">
      <alignment horizontal="left" vertical="center"/>
    </xf>
    <xf numFmtId="0" fontId="26" fillId="24" borderId="22" xfId="40" applyFont="1" applyFill="1" applyBorder="1" applyAlignment="1">
      <alignment horizontal="center" vertical="center" wrapText="1"/>
    </xf>
    <xf numFmtId="0" fontId="1" fillId="0" borderId="22" xfId="40" applyBorder="1" applyAlignment="1">
      <alignment horizontal="left" vertical="center" wrapText="1"/>
    </xf>
    <xf numFmtId="0" fontId="26" fillId="0" borderId="22" xfId="40" applyFont="1" applyBorder="1" applyAlignment="1">
      <alignment horizontal="left" vertical="center" wrapText="1"/>
    </xf>
    <xf numFmtId="4" fontId="26" fillId="24" borderId="23" xfId="40" applyNumberFormat="1" applyFont="1" applyFill="1" applyBorder="1" applyAlignment="1">
      <alignment horizontal="right" vertical="center"/>
    </xf>
    <xf numFmtId="14" fontId="1" fillId="0" borderId="10" xfId="40" applyNumberFormat="1" applyBorder="1" applyAlignment="1">
      <alignment horizontal="left" vertical="center"/>
    </xf>
    <xf numFmtId="14" fontId="21" fillId="0" borderId="10" xfId="0" applyNumberFormat="1" applyFont="1" applyBorder="1" applyAlignment="1">
      <alignment horizontal="left"/>
    </xf>
    <xf numFmtId="14" fontId="21" fillId="0" borderId="10" xfId="0" applyNumberFormat="1" applyFont="1" applyBorder="1"/>
    <xf numFmtId="4" fontId="1" fillId="24" borderId="10" xfId="40" applyNumberFormat="1" applyFill="1" applyBorder="1" applyAlignment="1">
      <alignment horizontal="center" vertical="center" wrapText="1"/>
    </xf>
    <xf numFmtId="0" fontId="1" fillId="0" borderId="10" xfId="40" applyBorder="1" applyAlignment="1">
      <alignment vertical="center" wrapText="1"/>
    </xf>
    <xf numFmtId="0" fontId="1" fillId="0" borderId="31" xfId="40" applyBorder="1" applyAlignment="1">
      <alignment horizontal="left" vertical="center" wrapText="1"/>
    </xf>
    <xf numFmtId="14" fontId="1" fillId="0" borderId="15" xfId="40" applyNumberFormat="1" applyBorder="1" applyAlignment="1">
      <alignment horizontal="left" vertical="center"/>
    </xf>
    <xf numFmtId="0" fontId="26" fillId="24" borderId="15" xfId="40" applyFont="1" applyFill="1" applyBorder="1" applyAlignment="1">
      <alignment horizontal="center" vertical="center" wrapText="1"/>
    </xf>
    <xf numFmtId="0" fontId="1" fillId="0" borderId="15" xfId="40" applyBorder="1" applyAlignment="1">
      <alignment horizontal="left" vertical="center" wrapText="1"/>
    </xf>
    <xf numFmtId="0" fontId="26" fillId="0" borderId="15" xfId="40" applyFont="1" applyBorder="1" applyAlignment="1">
      <alignment horizontal="left" vertical="center" wrapText="1"/>
    </xf>
    <xf numFmtId="4" fontId="26" fillId="24" borderId="16" xfId="40" applyNumberFormat="1" applyFont="1" applyFill="1" applyBorder="1" applyAlignment="1">
      <alignment horizontal="right" vertical="center"/>
    </xf>
    <xf numFmtId="4" fontId="21" fillId="24" borderId="14" xfId="0" applyNumberFormat="1" applyFont="1" applyFill="1" applyBorder="1"/>
    <xf numFmtId="2" fontId="21" fillId="0" borderId="14" xfId="0" applyNumberFormat="1" applyFont="1" applyBorder="1"/>
    <xf numFmtId="0" fontId="20" fillId="0" borderId="0" xfId="40" applyFont="1" applyAlignment="1">
      <alignment horizontal="left"/>
    </xf>
    <xf numFmtId="0" fontId="20" fillId="0" borderId="27" xfId="40" applyFont="1" applyBorder="1" applyAlignment="1">
      <alignment horizontal="left"/>
    </xf>
    <xf numFmtId="0" fontId="20" fillId="0" borderId="28" xfId="40" applyFont="1" applyBorder="1" applyAlignment="1">
      <alignment horizontal="left"/>
    </xf>
    <xf numFmtId="0" fontId="20" fillId="0" borderId="29" xfId="40" applyFont="1" applyBorder="1" applyAlignment="1">
      <alignment horizontal="left"/>
    </xf>
    <xf numFmtId="0" fontId="20" fillId="0" borderId="18" xfId="40" applyFont="1" applyBorder="1" applyAlignment="1">
      <alignment horizontal="left"/>
    </xf>
    <xf numFmtId="0" fontId="20" fillId="0" borderId="15" xfId="40" applyFont="1" applyBorder="1" applyAlignment="1">
      <alignment horizontal="left"/>
    </xf>
  </cellXfs>
  <cellStyles count="49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 2" xfId="30" xr:uid="{00000000-0005-0000-0000-00001B000000}"/>
    <cellStyle name="Comma 3" xfId="29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40" xr:uid="{00000000-0005-0000-0000-000027000000}"/>
    <cellStyle name="Normal 2 2" xfId="41" xr:uid="{00000000-0005-0000-0000-000028000000}"/>
    <cellStyle name="Normal 2_macheta" xfId="42" xr:uid="{00000000-0005-0000-0000-000029000000}"/>
    <cellStyle name="Normal 3" xfId="43" xr:uid="{00000000-0005-0000-0000-00002A000000}"/>
    <cellStyle name="Normal 4" xfId="1" xr:uid="{00000000-0005-0000-0000-00002B000000}"/>
    <cellStyle name="Note 2" xfId="44" xr:uid="{00000000-0005-0000-0000-00002C000000}"/>
    <cellStyle name="Output 2" xfId="45" xr:uid="{00000000-0005-0000-0000-00002D000000}"/>
    <cellStyle name="Title 2" xfId="46" xr:uid="{00000000-0005-0000-0000-00002E000000}"/>
    <cellStyle name="Total 2" xfId="47" xr:uid="{00000000-0005-0000-0000-00002F000000}"/>
    <cellStyle name="Warning Text 2" xfId="48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view="pageLayout" zoomScaleNormal="100" workbookViewId="0">
      <selection activeCell="D9" sqref="D9"/>
    </sheetView>
  </sheetViews>
  <sheetFormatPr defaultColWidth="9.109375" defaultRowHeight="13.8" x14ac:dyDescent="0.25"/>
  <cols>
    <col min="1" max="1" width="11" style="10" customWidth="1"/>
    <col min="2" max="2" width="10.109375" style="10" customWidth="1"/>
    <col min="3" max="3" width="9.109375" style="10"/>
    <col min="4" max="4" width="10.109375" style="10" bestFit="1" customWidth="1"/>
    <col min="5" max="5" width="12.109375" style="10" customWidth="1"/>
    <col min="6" max="6" width="18.88671875" style="10" customWidth="1"/>
    <col min="7" max="16384" width="9.109375" style="10"/>
  </cols>
  <sheetData>
    <row r="1" spans="1:6" x14ac:dyDescent="0.25">
      <c r="A1" s="1" t="s">
        <v>4</v>
      </c>
      <c r="B1" s="1"/>
      <c r="C1" s="6"/>
      <c r="D1" s="6"/>
      <c r="E1" s="19"/>
      <c r="F1" s="6"/>
    </row>
    <row r="2" spans="1:6" x14ac:dyDescent="0.25">
      <c r="A2" s="8"/>
      <c r="B2" s="8"/>
      <c r="C2" s="8"/>
      <c r="D2" s="8"/>
      <c r="E2" s="20"/>
      <c r="F2" s="8"/>
    </row>
    <row r="3" spans="1:6" x14ac:dyDescent="0.25">
      <c r="A3" s="1" t="s">
        <v>49</v>
      </c>
      <c r="B3" s="6"/>
      <c r="C3" s="6"/>
      <c r="D3" s="6"/>
      <c r="E3" s="19"/>
      <c r="F3" s="8"/>
    </row>
    <row r="4" spans="1:6" x14ac:dyDescent="0.25">
      <c r="A4" s="5" t="s">
        <v>5</v>
      </c>
      <c r="B4" s="1" t="s">
        <v>74</v>
      </c>
      <c r="C4" s="1"/>
      <c r="D4" s="8"/>
      <c r="E4" s="20"/>
      <c r="F4" s="8"/>
    </row>
    <row r="5" spans="1:6" ht="15" customHeight="1" thickBot="1" x14ac:dyDescent="0.3">
      <c r="A5" s="6"/>
      <c r="B5" s="1"/>
      <c r="C5" s="1"/>
      <c r="D5" s="1"/>
      <c r="E5" s="19"/>
      <c r="F5" s="8"/>
    </row>
    <row r="6" spans="1:6" x14ac:dyDescent="0.25">
      <c r="A6" s="35" t="s">
        <v>23</v>
      </c>
      <c r="B6" s="11" t="s">
        <v>6</v>
      </c>
      <c r="C6" s="11" t="s">
        <v>7</v>
      </c>
      <c r="D6" s="11" t="s">
        <v>8</v>
      </c>
      <c r="E6" s="11" t="s">
        <v>3</v>
      </c>
      <c r="F6" s="36" t="s">
        <v>29</v>
      </c>
    </row>
    <row r="7" spans="1:6" ht="26.4" x14ac:dyDescent="0.25">
      <c r="A7" s="16" t="s">
        <v>35</v>
      </c>
      <c r="B7" s="14" t="s">
        <v>23</v>
      </c>
      <c r="C7" s="14" t="s">
        <v>23</v>
      </c>
      <c r="D7" s="37">
        <v>130371</v>
      </c>
      <c r="E7" s="15" t="s">
        <v>23</v>
      </c>
      <c r="F7" s="17" t="s">
        <v>23</v>
      </c>
    </row>
    <row r="8" spans="1:6" ht="39.6" x14ac:dyDescent="0.25">
      <c r="A8" s="16"/>
      <c r="B8" s="14" t="s">
        <v>76</v>
      </c>
      <c r="C8" s="14">
        <v>9</v>
      </c>
      <c r="D8" s="37">
        <v>24565</v>
      </c>
      <c r="E8" s="15"/>
      <c r="F8" s="17" t="s">
        <v>66</v>
      </c>
    </row>
    <row r="9" spans="1:6" x14ac:dyDescent="0.25">
      <c r="A9" s="38" t="s">
        <v>37</v>
      </c>
      <c r="B9" s="14"/>
      <c r="C9" s="14"/>
      <c r="D9" s="58"/>
      <c r="E9" s="15" t="s">
        <v>23</v>
      </c>
      <c r="F9" s="27"/>
    </row>
    <row r="10" spans="1:6" ht="47.25" customHeight="1" x14ac:dyDescent="0.25">
      <c r="A10" s="26" t="s">
        <v>36</v>
      </c>
      <c r="B10" s="14" t="s">
        <v>23</v>
      </c>
      <c r="C10" s="14" t="s">
        <v>23</v>
      </c>
      <c r="D10" s="58"/>
      <c r="E10" s="15" t="s">
        <v>23</v>
      </c>
      <c r="F10" s="17" t="s">
        <v>23</v>
      </c>
    </row>
    <row r="11" spans="1:6" ht="14.4" thickBot="1" x14ac:dyDescent="0.3">
      <c r="A11" s="39" t="s">
        <v>23</v>
      </c>
      <c r="B11" s="21" t="s">
        <v>23</v>
      </c>
      <c r="C11" s="21" t="s">
        <v>23</v>
      </c>
      <c r="D11" s="40" t="s">
        <v>23</v>
      </c>
      <c r="E11" s="41">
        <f>SUM(D7:D9)</f>
        <v>154936</v>
      </c>
      <c r="F11" s="42" t="s">
        <v>23</v>
      </c>
    </row>
    <row r="12" spans="1:6" x14ac:dyDescent="0.25">
      <c r="A12" s="22"/>
      <c r="B12" s="23"/>
      <c r="C12" s="23"/>
      <c r="D12" s="23"/>
      <c r="E12" s="24"/>
      <c r="F12" s="25"/>
    </row>
    <row r="13" spans="1:6" x14ac:dyDescent="0.25">
      <c r="A13" s="8"/>
      <c r="B13" s="8"/>
      <c r="C13" s="8"/>
      <c r="D13" s="8"/>
      <c r="E13" s="20"/>
      <c r="F13" s="18"/>
    </row>
    <row r="14" spans="1:6" ht="14.4" x14ac:dyDescent="0.3">
      <c r="A14"/>
      <c r="B14"/>
      <c r="C14"/>
      <c r="D14"/>
      <c r="E14"/>
      <c r="F14"/>
    </row>
    <row r="15" spans="1:6" ht="14.4" x14ac:dyDescent="0.3">
      <c r="A15"/>
      <c r="B15"/>
      <c r="C15"/>
      <c r="D15"/>
      <c r="E15"/>
      <c r="F15"/>
    </row>
    <row r="16" spans="1:6" ht="14.4" x14ac:dyDescent="0.3">
      <c r="A16"/>
      <c r="B16"/>
      <c r="C16"/>
      <c r="D16"/>
      <c r="E16"/>
      <c r="F16"/>
    </row>
    <row r="17" spans="1:6" ht="14.4" x14ac:dyDescent="0.3">
      <c r="A17"/>
      <c r="B17"/>
      <c r="C17"/>
      <c r="D17"/>
      <c r="E17"/>
      <c r="F17"/>
    </row>
    <row r="18" spans="1:6" ht="14.4" x14ac:dyDescent="0.3">
      <c r="A18"/>
      <c r="B18"/>
      <c r="C18"/>
      <c r="D18"/>
      <c r="E18"/>
      <c r="F18"/>
    </row>
  </sheetData>
  <sheetProtection algorithmName="SHA-512" hashValue="nWmKTy/hZyDzUuFrjGVjOkx6z12zJc6K7fyY6ayUAk2H9bi5XwdEqD+0Pc8tNZDGZFPHNfjnyp3fCJTOA+UX4A==" saltValue="GtGps9hnvaI0EKAfETxcvw==" spinCount="100000" sheet="1" objects="1" scenarios="1"/>
  <printOptions horizontalCentered="1"/>
  <pageMargins left="0.25" right="0.25" top="0.75" bottom="0.75" header="0.3" footer="0.3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48465"/>
  <sheetViews>
    <sheetView view="pageLayout" topLeftCell="A85" zoomScaleNormal="100" workbookViewId="0">
      <selection activeCell="D86" sqref="D86"/>
    </sheetView>
  </sheetViews>
  <sheetFormatPr defaultColWidth="9.109375" defaultRowHeight="13.2" x14ac:dyDescent="0.25"/>
  <cols>
    <col min="1" max="1" width="19.109375" style="8" customWidth="1"/>
    <col min="2" max="2" width="11.33203125" style="8" bestFit="1" customWidth="1"/>
    <col min="3" max="3" width="6.5546875" style="8" bestFit="1" customWidth="1"/>
    <col min="4" max="4" width="13.109375" style="8" customWidth="1"/>
    <col min="5" max="5" width="14.44140625" style="20" bestFit="1" customWidth="1"/>
    <col min="6" max="6" width="25.88671875" style="103" customWidth="1"/>
    <col min="7" max="7" width="12.6640625" style="8" bestFit="1" customWidth="1"/>
    <col min="8" max="8" width="11.6640625" style="8" bestFit="1" customWidth="1"/>
    <col min="9" max="9" width="12.6640625" style="8" bestFit="1" customWidth="1"/>
    <col min="10" max="10" width="9.109375" style="8"/>
    <col min="11" max="11" width="12.6640625" style="8" bestFit="1" customWidth="1"/>
    <col min="12" max="16384" width="9.109375" style="8"/>
  </cols>
  <sheetData>
    <row r="1" spans="1:6" x14ac:dyDescent="0.25">
      <c r="A1" s="1" t="s">
        <v>4</v>
      </c>
      <c r="B1" s="1"/>
      <c r="C1" s="6"/>
      <c r="D1" s="6"/>
      <c r="E1" s="19"/>
      <c r="F1" s="101" t="s">
        <v>58</v>
      </c>
    </row>
    <row r="3" spans="1:6" x14ac:dyDescent="0.25">
      <c r="A3" s="1" t="s">
        <v>27</v>
      </c>
      <c r="B3" s="6"/>
      <c r="C3" s="6"/>
      <c r="D3" s="6"/>
      <c r="E3" s="19"/>
    </row>
    <row r="4" spans="1:6" x14ac:dyDescent="0.25">
      <c r="A4" s="1" t="s">
        <v>28</v>
      </c>
      <c r="B4" s="6"/>
      <c r="C4" s="6"/>
      <c r="D4" s="6"/>
      <c r="E4" s="19"/>
    </row>
    <row r="5" spans="1:6" x14ac:dyDescent="0.25">
      <c r="A5" s="5" t="s">
        <v>5</v>
      </c>
      <c r="B5" s="1" t="s">
        <v>74</v>
      </c>
      <c r="C5" s="1"/>
    </row>
    <row r="6" spans="1:6" ht="13.8" thickBot="1" x14ac:dyDescent="0.3">
      <c r="A6" s="6"/>
      <c r="B6" s="1"/>
      <c r="C6" s="1"/>
      <c r="D6" s="1"/>
      <c r="E6" s="19"/>
    </row>
    <row r="7" spans="1:6" x14ac:dyDescent="0.25">
      <c r="A7" s="28" t="s">
        <v>23</v>
      </c>
      <c r="B7" s="29" t="s">
        <v>6</v>
      </c>
      <c r="C7" s="29" t="s">
        <v>7</v>
      </c>
      <c r="D7" s="29" t="s">
        <v>8</v>
      </c>
      <c r="E7" s="30" t="s">
        <v>3</v>
      </c>
      <c r="F7" s="31" t="s">
        <v>29</v>
      </c>
    </row>
    <row r="8" spans="1:6" x14ac:dyDescent="0.25">
      <c r="A8" s="55" t="s">
        <v>9</v>
      </c>
      <c r="B8" s="96" t="s">
        <v>23</v>
      </c>
      <c r="C8" s="96" t="s">
        <v>23</v>
      </c>
      <c r="D8" s="15">
        <v>12152588</v>
      </c>
      <c r="E8" s="97" t="s">
        <v>23</v>
      </c>
      <c r="F8" s="98" t="s">
        <v>23</v>
      </c>
    </row>
    <row r="9" spans="1:6" x14ac:dyDescent="0.25">
      <c r="A9" s="99" t="s">
        <v>10</v>
      </c>
      <c r="B9" s="44"/>
      <c r="C9" s="44"/>
      <c r="D9" s="100"/>
      <c r="E9" s="45"/>
      <c r="F9" s="101"/>
    </row>
    <row r="10" spans="1:6" ht="26.4" x14ac:dyDescent="0.25">
      <c r="A10" s="99" t="s">
        <v>23</v>
      </c>
      <c r="B10" s="44" t="s">
        <v>76</v>
      </c>
      <c r="C10" s="44">
        <v>9</v>
      </c>
      <c r="D10" s="100">
        <v>817472</v>
      </c>
      <c r="E10" s="45" t="s">
        <v>23</v>
      </c>
      <c r="F10" s="147" t="s">
        <v>64</v>
      </c>
    </row>
    <row r="11" spans="1:6" x14ac:dyDescent="0.25">
      <c r="A11" s="99" t="s">
        <v>23</v>
      </c>
      <c r="B11" s="44" t="s">
        <v>76</v>
      </c>
      <c r="C11" s="44">
        <v>9</v>
      </c>
      <c r="D11" s="100">
        <v>100</v>
      </c>
      <c r="E11" s="45"/>
      <c r="F11" s="147" t="s">
        <v>67</v>
      </c>
    </row>
    <row r="12" spans="1:6" x14ac:dyDescent="0.25">
      <c r="A12" s="99"/>
      <c r="B12" s="44" t="s">
        <v>76</v>
      </c>
      <c r="C12" s="44">
        <v>9</v>
      </c>
      <c r="D12" s="100">
        <v>300</v>
      </c>
      <c r="E12" s="45" t="s">
        <v>23</v>
      </c>
      <c r="F12" s="159" t="s">
        <v>65</v>
      </c>
    </row>
    <row r="13" spans="1:6" ht="26.4" x14ac:dyDescent="0.25">
      <c r="A13" s="99"/>
      <c r="B13" s="44" t="s">
        <v>76</v>
      </c>
      <c r="C13" s="44">
        <v>9</v>
      </c>
      <c r="D13" s="100">
        <v>1700</v>
      </c>
      <c r="E13" s="45" t="s">
        <v>23</v>
      </c>
      <c r="F13" s="159" t="s">
        <v>77</v>
      </c>
    </row>
    <row r="14" spans="1:6" x14ac:dyDescent="0.25">
      <c r="A14" s="99" t="s">
        <v>23</v>
      </c>
      <c r="B14" s="44" t="s">
        <v>76</v>
      </c>
      <c r="C14" s="44">
        <v>9</v>
      </c>
      <c r="D14" s="100">
        <v>1189</v>
      </c>
      <c r="E14" s="45" t="s">
        <v>23</v>
      </c>
      <c r="F14" s="159" t="s">
        <v>78</v>
      </c>
    </row>
    <row r="15" spans="1:6" ht="26.4" x14ac:dyDescent="0.25">
      <c r="A15" s="99" t="s">
        <v>23</v>
      </c>
      <c r="B15" s="44" t="s">
        <v>76</v>
      </c>
      <c r="C15" s="44">
        <v>9</v>
      </c>
      <c r="D15" s="100">
        <v>9</v>
      </c>
      <c r="E15" s="45" t="s">
        <v>23</v>
      </c>
      <c r="F15" s="159" t="s">
        <v>79</v>
      </c>
    </row>
    <row r="16" spans="1:6" ht="26.4" x14ac:dyDescent="0.25">
      <c r="A16" s="99" t="s">
        <v>23</v>
      </c>
      <c r="B16" s="44" t="s">
        <v>76</v>
      </c>
      <c r="C16" s="44">
        <v>9</v>
      </c>
      <c r="D16" s="100">
        <v>11</v>
      </c>
      <c r="E16" s="45" t="s">
        <v>23</v>
      </c>
      <c r="F16" s="159" t="s">
        <v>80</v>
      </c>
    </row>
    <row r="17" spans="1:6" ht="26.4" x14ac:dyDescent="0.25">
      <c r="A17" s="99"/>
      <c r="B17" s="44" t="s">
        <v>76</v>
      </c>
      <c r="C17" s="44">
        <v>9</v>
      </c>
      <c r="D17" s="100">
        <v>140</v>
      </c>
      <c r="E17" s="45" t="s">
        <v>23</v>
      </c>
      <c r="F17" s="159" t="s">
        <v>81</v>
      </c>
    </row>
    <row r="18" spans="1:6" x14ac:dyDescent="0.25">
      <c r="A18" s="99" t="s">
        <v>23</v>
      </c>
      <c r="B18" s="44" t="s">
        <v>76</v>
      </c>
      <c r="C18" s="44">
        <v>9</v>
      </c>
      <c r="D18" s="100">
        <v>150</v>
      </c>
      <c r="E18" s="45" t="s">
        <v>23</v>
      </c>
      <c r="F18" s="101" t="s">
        <v>57</v>
      </c>
    </row>
    <row r="19" spans="1:6" x14ac:dyDescent="0.25">
      <c r="A19" s="99"/>
      <c r="B19" s="44" t="s">
        <v>76</v>
      </c>
      <c r="C19" s="44">
        <v>9</v>
      </c>
      <c r="D19" s="100">
        <v>50</v>
      </c>
      <c r="E19" s="45" t="s">
        <v>23</v>
      </c>
      <c r="F19" s="101" t="s">
        <v>58</v>
      </c>
    </row>
    <row r="20" spans="1:6" x14ac:dyDescent="0.25">
      <c r="A20" s="99"/>
      <c r="B20" s="44" t="s">
        <v>76</v>
      </c>
      <c r="C20" s="44">
        <v>9</v>
      </c>
      <c r="D20" s="100">
        <v>150</v>
      </c>
      <c r="E20" s="45" t="s">
        <v>23</v>
      </c>
      <c r="F20" s="147" t="s">
        <v>56</v>
      </c>
    </row>
    <row r="21" spans="1:6" x14ac:dyDescent="0.25">
      <c r="A21" s="99"/>
      <c r="B21" s="44" t="s">
        <v>76</v>
      </c>
      <c r="C21" s="44">
        <v>9</v>
      </c>
      <c r="D21" s="100">
        <v>150</v>
      </c>
      <c r="E21" s="45" t="s">
        <v>23</v>
      </c>
      <c r="F21" s="147" t="s">
        <v>56</v>
      </c>
    </row>
    <row r="22" spans="1:6" x14ac:dyDescent="0.25">
      <c r="A22" s="99"/>
      <c r="B22" s="44" t="s">
        <v>76</v>
      </c>
      <c r="C22" s="44">
        <v>9</v>
      </c>
      <c r="D22" s="100">
        <v>350</v>
      </c>
      <c r="E22" s="45" t="s">
        <v>23</v>
      </c>
      <c r="F22" s="147" t="s">
        <v>59</v>
      </c>
    </row>
    <row r="23" spans="1:6" x14ac:dyDescent="0.25">
      <c r="A23" s="99"/>
      <c r="B23" s="44" t="s">
        <v>76</v>
      </c>
      <c r="C23" s="44">
        <v>9</v>
      </c>
      <c r="D23" s="100">
        <v>150</v>
      </c>
      <c r="E23" s="45" t="s">
        <v>23</v>
      </c>
      <c r="F23" s="147" t="s">
        <v>55</v>
      </c>
    </row>
    <row r="24" spans="1:6" ht="26.4" x14ac:dyDescent="0.25">
      <c r="A24" s="99" t="s">
        <v>23</v>
      </c>
      <c r="B24" s="44" t="s">
        <v>76</v>
      </c>
      <c r="C24" s="44">
        <v>9</v>
      </c>
      <c r="D24" s="100">
        <v>200</v>
      </c>
      <c r="E24" s="45" t="s">
        <v>23</v>
      </c>
      <c r="F24" s="147" t="s">
        <v>82</v>
      </c>
    </row>
    <row r="25" spans="1:6" x14ac:dyDescent="0.25">
      <c r="A25" s="99" t="s">
        <v>23</v>
      </c>
      <c r="B25" s="44" t="s">
        <v>76</v>
      </c>
      <c r="C25" s="44">
        <v>9</v>
      </c>
      <c r="D25" s="100">
        <v>150</v>
      </c>
      <c r="E25" s="45" t="s">
        <v>23</v>
      </c>
      <c r="F25" s="147" t="s">
        <v>83</v>
      </c>
    </row>
    <row r="26" spans="1:6" ht="26.4" x14ac:dyDescent="0.25">
      <c r="A26" s="99"/>
      <c r="B26" s="44" t="s">
        <v>76</v>
      </c>
      <c r="C26" s="44">
        <v>9</v>
      </c>
      <c r="D26" s="100">
        <v>12680</v>
      </c>
      <c r="E26" s="45" t="s">
        <v>23</v>
      </c>
      <c r="F26" s="147" t="s">
        <v>84</v>
      </c>
    </row>
    <row r="27" spans="1:6" x14ac:dyDescent="0.25">
      <c r="A27" s="99"/>
      <c r="B27" s="44" t="s">
        <v>76</v>
      </c>
      <c r="C27" s="44">
        <v>9</v>
      </c>
      <c r="D27" s="100">
        <v>91078</v>
      </c>
      <c r="E27" s="45" t="s">
        <v>23</v>
      </c>
      <c r="F27" s="147" t="s">
        <v>30</v>
      </c>
    </row>
    <row r="28" spans="1:6" x14ac:dyDescent="0.25">
      <c r="A28" s="99" t="s">
        <v>23</v>
      </c>
      <c r="B28" s="44" t="s">
        <v>76</v>
      </c>
      <c r="C28" s="44">
        <v>9</v>
      </c>
      <c r="D28" s="100">
        <v>503053</v>
      </c>
      <c r="E28" s="45" t="s">
        <v>23</v>
      </c>
      <c r="F28" s="147" t="s">
        <v>31</v>
      </c>
    </row>
    <row r="29" spans="1:6" x14ac:dyDescent="0.25">
      <c r="A29" s="99"/>
      <c r="B29" s="44" t="s">
        <v>76</v>
      </c>
      <c r="C29" s="44">
        <v>9</v>
      </c>
      <c r="D29" s="100"/>
      <c r="E29" s="45"/>
      <c r="F29" s="147"/>
    </row>
    <row r="30" spans="1:6" x14ac:dyDescent="0.25">
      <c r="A30" s="104"/>
      <c r="B30" s="44" t="s">
        <v>76</v>
      </c>
      <c r="C30" s="44">
        <v>9</v>
      </c>
      <c r="D30" s="91"/>
      <c r="E30" s="92"/>
      <c r="F30" s="147"/>
    </row>
    <row r="31" spans="1:6" x14ac:dyDescent="0.25">
      <c r="A31" s="104"/>
      <c r="B31" s="44" t="s">
        <v>76</v>
      </c>
      <c r="C31" s="44">
        <v>9</v>
      </c>
      <c r="D31" s="154"/>
      <c r="E31" s="92"/>
      <c r="F31" s="147"/>
    </row>
    <row r="32" spans="1:6" x14ac:dyDescent="0.25">
      <c r="A32" s="104"/>
      <c r="B32" s="44" t="s">
        <v>76</v>
      </c>
      <c r="C32" s="44">
        <v>9</v>
      </c>
      <c r="D32" s="165"/>
      <c r="E32" s="92"/>
      <c r="F32" s="147"/>
    </row>
    <row r="33" spans="1:20" x14ac:dyDescent="0.25">
      <c r="A33" s="104"/>
      <c r="B33" s="44" t="s">
        <v>76</v>
      </c>
      <c r="C33" s="44">
        <v>9</v>
      </c>
      <c r="D33" s="166"/>
      <c r="E33" s="92"/>
      <c r="F33" s="158"/>
    </row>
    <row r="34" spans="1:20" x14ac:dyDescent="0.25">
      <c r="A34" s="104"/>
      <c r="B34" s="44" t="s">
        <v>76</v>
      </c>
      <c r="C34" s="44">
        <v>9</v>
      </c>
      <c r="D34" s="166"/>
      <c r="E34" s="92"/>
      <c r="F34" s="158"/>
    </row>
    <row r="35" spans="1:20" x14ac:dyDescent="0.25">
      <c r="A35" s="104"/>
      <c r="B35" s="44" t="s">
        <v>76</v>
      </c>
      <c r="C35" s="44">
        <v>9</v>
      </c>
      <c r="D35" s="166"/>
      <c r="E35" s="92"/>
      <c r="F35" s="147"/>
    </row>
    <row r="36" spans="1:20" x14ac:dyDescent="0.25">
      <c r="A36" s="104"/>
      <c r="B36" s="44" t="s">
        <v>76</v>
      </c>
      <c r="C36" s="44">
        <v>9</v>
      </c>
      <c r="D36" s="92"/>
      <c r="E36" s="45"/>
      <c r="F36" s="158"/>
    </row>
    <row r="37" spans="1:20" x14ac:dyDescent="0.25">
      <c r="A37" s="104"/>
      <c r="B37" s="44" t="s">
        <v>76</v>
      </c>
      <c r="C37" s="44">
        <v>9</v>
      </c>
      <c r="D37" s="92"/>
      <c r="E37" s="45"/>
      <c r="F37" s="101"/>
    </row>
    <row r="38" spans="1:20" x14ac:dyDescent="0.25">
      <c r="A38" s="104"/>
      <c r="B38" s="44" t="s">
        <v>76</v>
      </c>
      <c r="C38" s="44">
        <v>9</v>
      </c>
      <c r="D38" s="92"/>
      <c r="E38" s="45"/>
      <c r="F38" s="101"/>
    </row>
    <row r="39" spans="1:20" x14ac:dyDescent="0.25">
      <c r="A39" s="48" t="s">
        <v>11</v>
      </c>
      <c r="B39" s="44" t="s">
        <v>76</v>
      </c>
      <c r="C39" s="44">
        <v>9</v>
      </c>
      <c r="D39" s="152">
        <f>SUM(D10:D38)</f>
        <v>1429082</v>
      </c>
      <c r="E39" s="45" t="s">
        <v>23</v>
      </c>
      <c r="F39" s="106" t="s">
        <v>23</v>
      </c>
      <c r="H39" s="18"/>
    </row>
    <row r="40" spans="1:20" x14ac:dyDescent="0.25">
      <c r="A40" s="107" t="s">
        <v>23</v>
      </c>
      <c r="B40" s="44" t="s">
        <v>76</v>
      </c>
      <c r="C40" s="44">
        <v>9</v>
      </c>
      <c r="D40" s="44" t="s">
        <v>23</v>
      </c>
      <c r="E40" s="15">
        <f>D8+D39</f>
        <v>13581670</v>
      </c>
      <c r="F40" s="106" t="s">
        <v>23</v>
      </c>
      <c r="G40" s="75"/>
      <c r="H40" s="76"/>
    </row>
    <row r="41" spans="1:20" x14ac:dyDescent="0.25">
      <c r="A41" s="108" t="s">
        <v>42</v>
      </c>
      <c r="B41" s="44" t="s">
        <v>76</v>
      </c>
      <c r="C41" s="44"/>
      <c r="D41" s="109">
        <v>372017</v>
      </c>
      <c r="E41" s="45" t="s">
        <v>23</v>
      </c>
      <c r="F41" s="106" t="s">
        <v>23</v>
      </c>
    </row>
    <row r="42" spans="1:20" ht="28.5" customHeight="1" x14ac:dyDescent="0.25">
      <c r="A42" s="110" t="s">
        <v>43</v>
      </c>
      <c r="B42" s="44" t="s">
        <v>76</v>
      </c>
      <c r="C42" s="44">
        <v>9</v>
      </c>
      <c r="D42" s="111">
        <v>14055</v>
      </c>
      <c r="E42" s="45" t="s">
        <v>23</v>
      </c>
      <c r="F42" s="112" t="s">
        <v>31</v>
      </c>
    </row>
    <row r="43" spans="1:20" ht="26.4" x14ac:dyDescent="0.25">
      <c r="A43" s="107" t="s">
        <v>23</v>
      </c>
      <c r="B43" s="44" t="s">
        <v>76</v>
      </c>
      <c r="C43" s="44">
        <v>9</v>
      </c>
      <c r="D43" s="111">
        <v>23480</v>
      </c>
      <c r="E43" s="45" t="s">
        <v>23</v>
      </c>
      <c r="F43" s="112" t="s">
        <v>64</v>
      </c>
    </row>
    <row r="44" spans="1:20" x14ac:dyDescent="0.25">
      <c r="A44" s="107" t="s">
        <v>23</v>
      </c>
      <c r="B44" s="44" t="s">
        <v>76</v>
      </c>
      <c r="C44" s="44">
        <v>9</v>
      </c>
      <c r="D44" s="111">
        <v>2535</v>
      </c>
      <c r="E44" s="45" t="s">
        <v>23</v>
      </c>
      <c r="F44" s="112" t="s">
        <v>30</v>
      </c>
    </row>
    <row r="45" spans="1:20" x14ac:dyDescent="0.25">
      <c r="A45" s="107" t="s">
        <v>23</v>
      </c>
      <c r="B45" s="44" t="s">
        <v>76</v>
      </c>
      <c r="C45" s="44"/>
      <c r="D45" s="111"/>
      <c r="E45" s="45"/>
      <c r="F45" s="113"/>
      <c r="N45" s="18"/>
      <c r="O45" s="18"/>
      <c r="P45" s="18"/>
      <c r="Q45" s="18"/>
      <c r="R45" s="18"/>
      <c r="S45" s="18"/>
      <c r="T45" s="18"/>
    </row>
    <row r="46" spans="1:20" x14ac:dyDescent="0.25">
      <c r="A46" s="110" t="s">
        <v>44</v>
      </c>
      <c r="B46" s="44" t="s">
        <v>76</v>
      </c>
      <c r="C46" s="44" t="s">
        <v>23</v>
      </c>
      <c r="D46" s="114">
        <f>SUM(D42:D45)</f>
        <v>40070</v>
      </c>
      <c r="E46" s="45" t="s">
        <v>23</v>
      </c>
      <c r="F46" s="106" t="s">
        <v>23</v>
      </c>
      <c r="N46" s="18"/>
    </row>
    <row r="47" spans="1:20" x14ac:dyDescent="0.25">
      <c r="A47" s="107" t="s">
        <v>23</v>
      </c>
      <c r="B47" s="44" t="s">
        <v>76</v>
      </c>
      <c r="C47" s="44" t="s">
        <v>23</v>
      </c>
      <c r="D47" s="44" t="s">
        <v>23</v>
      </c>
      <c r="E47" s="45">
        <f>SUM(D41+D46)</f>
        <v>412087</v>
      </c>
      <c r="F47" s="115" t="s">
        <v>23</v>
      </c>
      <c r="G47" s="18"/>
      <c r="H47" s="18"/>
      <c r="I47" s="18"/>
      <c r="J47" s="18"/>
      <c r="K47" s="18"/>
      <c r="L47" s="18"/>
      <c r="M47" s="18"/>
      <c r="N47" s="18"/>
    </row>
    <row r="48" spans="1:20" x14ac:dyDescent="0.25">
      <c r="A48" s="116" t="s">
        <v>24</v>
      </c>
      <c r="B48" s="44" t="s">
        <v>76</v>
      </c>
      <c r="C48" s="117" t="s">
        <v>23</v>
      </c>
      <c r="D48" s="105">
        <v>1374883</v>
      </c>
      <c r="E48" s="45" t="s">
        <v>23</v>
      </c>
      <c r="F48" s="115" t="s">
        <v>23</v>
      </c>
    </row>
    <row r="49" spans="1:8" x14ac:dyDescent="0.25">
      <c r="A49" s="118" t="s">
        <v>25</v>
      </c>
      <c r="B49" s="44" t="s">
        <v>76</v>
      </c>
      <c r="C49" s="44">
        <v>9</v>
      </c>
      <c r="D49" s="100">
        <v>47237</v>
      </c>
      <c r="E49" s="45" t="s">
        <v>23</v>
      </c>
      <c r="F49" s="119" t="s">
        <v>31</v>
      </c>
    </row>
    <row r="50" spans="1:8" ht="26.4" x14ac:dyDescent="0.25">
      <c r="A50" s="120"/>
      <c r="B50" s="44" t="s">
        <v>76</v>
      </c>
      <c r="C50" s="44">
        <v>9</v>
      </c>
      <c r="D50" s="100">
        <v>79051</v>
      </c>
      <c r="E50" s="45"/>
      <c r="F50" s="179" t="s">
        <v>64</v>
      </c>
    </row>
    <row r="51" spans="1:8" x14ac:dyDescent="0.25">
      <c r="A51" s="118" t="s">
        <v>23</v>
      </c>
      <c r="B51" s="44" t="s">
        <v>76</v>
      </c>
      <c r="C51" s="44">
        <v>9</v>
      </c>
      <c r="D51" s="100">
        <v>8616</v>
      </c>
      <c r="E51" s="45" t="s">
        <v>23</v>
      </c>
      <c r="F51" s="147" t="s">
        <v>30</v>
      </c>
    </row>
    <row r="52" spans="1:8" x14ac:dyDescent="0.25">
      <c r="A52" s="48" t="s">
        <v>26</v>
      </c>
      <c r="B52" s="44" t="s">
        <v>76</v>
      </c>
      <c r="C52" s="44">
        <v>9</v>
      </c>
      <c r="D52" s="157">
        <f>SUM(D49:D51)</f>
        <v>134904</v>
      </c>
      <c r="E52" s="45" t="s">
        <v>23</v>
      </c>
      <c r="F52" s="122" t="s">
        <v>23</v>
      </c>
    </row>
    <row r="53" spans="1:8" x14ac:dyDescent="0.25">
      <c r="A53" s="116"/>
      <c r="B53" s="44" t="s">
        <v>76</v>
      </c>
      <c r="C53" s="44">
        <v>9</v>
      </c>
      <c r="D53" s="44" t="s">
        <v>23</v>
      </c>
      <c r="E53" s="15">
        <f>SUM(D52)+D48</f>
        <v>1509787</v>
      </c>
      <c r="F53" s="122" t="s">
        <v>23</v>
      </c>
    </row>
    <row r="54" spans="1:8" x14ac:dyDescent="0.25">
      <c r="A54" s="123" t="s">
        <v>12</v>
      </c>
      <c r="B54" s="44" t="s">
        <v>76</v>
      </c>
      <c r="C54" s="44">
        <v>9</v>
      </c>
      <c r="D54" s="124">
        <v>54429</v>
      </c>
      <c r="E54" s="45" t="s">
        <v>23</v>
      </c>
      <c r="F54" s="115" t="s">
        <v>23</v>
      </c>
      <c r="G54" s="18"/>
      <c r="H54" s="18"/>
    </row>
    <row r="55" spans="1:8" x14ac:dyDescent="0.25">
      <c r="A55" s="118" t="s">
        <v>13</v>
      </c>
      <c r="B55" s="44" t="s">
        <v>76</v>
      </c>
      <c r="C55" s="44">
        <v>9</v>
      </c>
      <c r="D55" s="125">
        <v>1086</v>
      </c>
      <c r="E55" s="45"/>
      <c r="F55" s="102" t="s">
        <v>31</v>
      </c>
      <c r="G55" s="18"/>
      <c r="H55" s="18"/>
    </row>
    <row r="56" spans="1:8" ht="26.4" x14ac:dyDescent="0.25">
      <c r="A56" s="118" t="s">
        <v>23</v>
      </c>
      <c r="B56" s="44" t="s">
        <v>76</v>
      </c>
      <c r="C56" s="44">
        <v>9</v>
      </c>
      <c r="D56" s="100">
        <v>1891</v>
      </c>
      <c r="E56" s="45"/>
      <c r="F56" s="102" t="s">
        <v>64</v>
      </c>
    </row>
    <row r="57" spans="1:8" x14ac:dyDescent="0.25">
      <c r="A57" s="118" t="s">
        <v>23</v>
      </c>
      <c r="B57" s="44" t="s">
        <v>76</v>
      </c>
      <c r="C57" s="44">
        <v>9</v>
      </c>
      <c r="D57" s="100">
        <v>124</v>
      </c>
      <c r="E57" s="45"/>
      <c r="F57" s="102" t="s">
        <v>30</v>
      </c>
    </row>
    <row r="58" spans="1:8" x14ac:dyDescent="0.25">
      <c r="A58" s="118" t="s">
        <v>23</v>
      </c>
      <c r="B58" s="44" t="s">
        <v>76</v>
      </c>
      <c r="C58" s="44">
        <v>9</v>
      </c>
      <c r="D58" s="100"/>
      <c r="E58" s="45"/>
      <c r="F58" s="102"/>
    </row>
    <row r="59" spans="1:8" x14ac:dyDescent="0.25">
      <c r="A59" s="48" t="s">
        <v>14</v>
      </c>
      <c r="B59" s="44" t="s">
        <v>76</v>
      </c>
      <c r="C59" s="44" t="s">
        <v>23</v>
      </c>
      <c r="D59" s="121">
        <f>SUM(D55:D58)</f>
        <v>3101</v>
      </c>
      <c r="E59" s="97" t="s">
        <v>23</v>
      </c>
      <c r="F59" s="126" t="s">
        <v>23</v>
      </c>
    </row>
    <row r="60" spans="1:8" x14ac:dyDescent="0.25">
      <c r="A60" s="43" t="s">
        <v>23</v>
      </c>
      <c r="B60" s="44" t="s">
        <v>76</v>
      </c>
      <c r="C60" s="44" t="s">
        <v>23</v>
      </c>
      <c r="D60" s="44" t="s">
        <v>23</v>
      </c>
      <c r="E60" s="46">
        <f>SUM(D59)+D54</f>
        <v>57530</v>
      </c>
      <c r="F60" s="126" t="s">
        <v>23</v>
      </c>
    </row>
    <row r="61" spans="1:8" ht="14.25" customHeight="1" x14ac:dyDescent="0.25">
      <c r="A61" s="55" t="s">
        <v>38</v>
      </c>
      <c r="B61" s="44" t="s">
        <v>76</v>
      </c>
      <c r="C61" s="44" t="s">
        <v>23</v>
      </c>
      <c r="D61" s="114">
        <v>231004</v>
      </c>
      <c r="E61" s="46" t="s">
        <v>23</v>
      </c>
      <c r="F61" s="126" t="s">
        <v>23</v>
      </c>
    </row>
    <row r="62" spans="1:8" ht="24.75" customHeight="1" x14ac:dyDescent="0.25">
      <c r="A62" s="127" t="s">
        <v>39</v>
      </c>
      <c r="B62" s="44" t="s">
        <v>76</v>
      </c>
      <c r="C62" s="44">
        <v>9</v>
      </c>
      <c r="D62" s="111">
        <v>8784</v>
      </c>
      <c r="E62" s="46" t="s">
        <v>23</v>
      </c>
      <c r="F62" s="102" t="s">
        <v>31</v>
      </c>
    </row>
    <row r="63" spans="1:8" ht="26.4" x14ac:dyDescent="0.25">
      <c r="A63" s="127" t="s">
        <v>23</v>
      </c>
      <c r="B63" s="44" t="s">
        <v>76</v>
      </c>
      <c r="C63" s="44">
        <v>9</v>
      </c>
      <c r="D63" s="111">
        <v>21712</v>
      </c>
      <c r="E63" s="46"/>
      <c r="F63" s="102" t="s">
        <v>64</v>
      </c>
    </row>
    <row r="64" spans="1:8" x14ac:dyDescent="0.25">
      <c r="A64" s="127" t="s">
        <v>23</v>
      </c>
      <c r="B64" s="44" t="s">
        <v>76</v>
      </c>
      <c r="C64" s="44">
        <v>9</v>
      </c>
      <c r="D64" s="111">
        <v>1022</v>
      </c>
      <c r="E64" s="46"/>
      <c r="F64" s="102" t="s">
        <v>30</v>
      </c>
    </row>
    <row r="65" spans="1:7" x14ac:dyDescent="0.25">
      <c r="A65" s="127"/>
      <c r="B65" s="44" t="s">
        <v>76</v>
      </c>
      <c r="C65" s="44"/>
      <c r="D65" s="111"/>
      <c r="E65" s="46"/>
      <c r="F65" s="113"/>
    </row>
    <row r="66" spans="1:7" x14ac:dyDescent="0.25">
      <c r="A66" s="127"/>
      <c r="B66" s="44" t="s">
        <v>76</v>
      </c>
      <c r="C66" s="44"/>
      <c r="D66" s="111"/>
      <c r="E66" s="46"/>
      <c r="F66" s="113"/>
    </row>
    <row r="67" spans="1:7" x14ac:dyDescent="0.25">
      <c r="A67" s="48" t="s">
        <v>40</v>
      </c>
      <c r="B67" s="44" t="s">
        <v>76</v>
      </c>
      <c r="C67" s="44" t="s">
        <v>23</v>
      </c>
      <c r="D67" s="114">
        <f>SUM(D62:D66)</f>
        <v>31518</v>
      </c>
      <c r="E67" s="46"/>
      <c r="F67" s="115" t="s">
        <v>23</v>
      </c>
    </row>
    <row r="68" spans="1:7" x14ac:dyDescent="0.25">
      <c r="A68" s="43" t="s">
        <v>23</v>
      </c>
      <c r="B68" s="44" t="s">
        <v>76</v>
      </c>
      <c r="C68" s="44" t="s">
        <v>23</v>
      </c>
      <c r="D68" s="44" t="s">
        <v>23</v>
      </c>
      <c r="E68" s="46">
        <f>D61+D67</f>
        <v>262522</v>
      </c>
      <c r="F68" s="115" t="s">
        <v>23</v>
      </c>
      <c r="G68" s="129"/>
    </row>
    <row r="69" spans="1:7" x14ac:dyDescent="0.25">
      <c r="A69" s="55" t="s">
        <v>47</v>
      </c>
      <c r="B69" s="44" t="s">
        <v>76</v>
      </c>
      <c r="C69" s="44" t="s">
        <v>23</v>
      </c>
      <c r="D69" s="128">
        <v>173870.34</v>
      </c>
      <c r="E69" s="129" t="s">
        <v>23</v>
      </c>
      <c r="F69" s="162" t="s">
        <v>23</v>
      </c>
    </row>
    <row r="70" spans="1:7" x14ac:dyDescent="0.25">
      <c r="A70" s="55"/>
      <c r="B70" s="44" t="s">
        <v>76</v>
      </c>
      <c r="C70" s="44"/>
      <c r="D70" s="44">
        <v>40109.26</v>
      </c>
      <c r="E70" s="129"/>
      <c r="F70" s="162"/>
    </row>
    <row r="71" spans="1:7" x14ac:dyDescent="0.25">
      <c r="A71" s="55"/>
      <c r="B71" s="44" t="s">
        <v>76</v>
      </c>
      <c r="C71" s="44"/>
      <c r="D71" s="44"/>
      <c r="E71" s="129"/>
      <c r="F71" s="162"/>
    </row>
    <row r="72" spans="1:7" x14ac:dyDescent="0.25">
      <c r="A72" s="129"/>
      <c r="B72" s="44" t="s">
        <v>76</v>
      </c>
      <c r="C72" s="44"/>
      <c r="D72" s="44"/>
      <c r="E72" s="129"/>
      <c r="F72" s="162"/>
    </row>
    <row r="73" spans="1:7" x14ac:dyDescent="0.25">
      <c r="A73" s="55"/>
      <c r="B73" s="44" t="s">
        <v>76</v>
      </c>
      <c r="C73" s="44"/>
      <c r="D73" s="44"/>
      <c r="E73" s="129"/>
      <c r="F73" s="162"/>
    </row>
    <row r="74" spans="1:7" x14ac:dyDescent="0.25">
      <c r="A74" s="55"/>
      <c r="B74" s="44" t="s">
        <v>76</v>
      </c>
      <c r="C74" s="44"/>
      <c r="D74" s="44"/>
      <c r="E74" s="129"/>
      <c r="F74" s="162"/>
    </row>
    <row r="75" spans="1:7" x14ac:dyDescent="0.25">
      <c r="A75" s="55"/>
      <c r="B75" s="44" t="s">
        <v>76</v>
      </c>
      <c r="C75" s="44"/>
      <c r="D75" s="44"/>
      <c r="E75" s="129"/>
      <c r="F75" s="162"/>
    </row>
    <row r="76" spans="1:7" x14ac:dyDescent="0.25">
      <c r="A76" s="43" t="s">
        <v>23</v>
      </c>
      <c r="B76" s="44" t="s">
        <v>76</v>
      </c>
      <c r="C76" s="44"/>
      <c r="D76" s="44"/>
      <c r="E76" s="129" t="s">
        <v>23</v>
      </c>
      <c r="F76" s="162"/>
    </row>
    <row r="77" spans="1:7" x14ac:dyDescent="0.25">
      <c r="A77" s="48" t="s">
        <v>48</v>
      </c>
      <c r="B77" s="44" t="s">
        <v>76</v>
      </c>
      <c r="C77" s="44"/>
      <c r="D77" s="128">
        <f>SUM(D70:D76)</f>
        <v>40109.26</v>
      </c>
      <c r="E77" s="129">
        <f>D77+D69</f>
        <v>213979.6</v>
      </c>
      <c r="F77" s="162" t="s">
        <v>23</v>
      </c>
    </row>
    <row r="78" spans="1:7" x14ac:dyDescent="0.25">
      <c r="A78" s="43" t="s">
        <v>23</v>
      </c>
      <c r="B78" s="44"/>
      <c r="C78" s="44" t="s">
        <v>23</v>
      </c>
      <c r="D78" s="44" t="s">
        <v>23</v>
      </c>
      <c r="E78" s="129"/>
      <c r="F78" s="162" t="s">
        <v>23</v>
      </c>
    </row>
    <row r="79" spans="1:7" x14ac:dyDescent="0.25">
      <c r="A79" s="55" t="s">
        <v>45</v>
      </c>
      <c r="B79" s="44" t="s">
        <v>76</v>
      </c>
      <c r="C79" s="44" t="s">
        <v>23</v>
      </c>
      <c r="D79" s="45">
        <v>105600</v>
      </c>
      <c r="E79" s="46" t="s">
        <v>23</v>
      </c>
      <c r="F79" s="115" t="s">
        <v>23</v>
      </c>
    </row>
    <row r="80" spans="1:7" ht="26.4" x14ac:dyDescent="0.25">
      <c r="A80" s="43" t="s">
        <v>23</v>
      </c>
      <c r="B80" s="44" t="s">
        <v>76</v>
      </c>
      <c r="C80" s="44">
        <v>15</v>
      </c>
      <c r="D80" s="49">
        <v>8800</v>
      </c>
      <c r="E80" s="46" t="s">
        <v>23</v>
      </c>
      <c r="F80" s="113" t="s">
        <v>71</v>
      </c>
    </row>
    <row r="81" spans="1:6" x14ac:dyDescent="0.25">
      <c r="A81" s="43"/>
      <c r="B81" s="44" t="s">
        <v>76</v>
      </c>
      <c r="C81" s="44"/>
      <c r="D81" s="49"/>
      <c r="E81" s="46"/>
      <c r="F81" s="113"/>
    </row>
    <row r="82" spans="1:6" x14ac:dyDescent="0.25">
      <c r="A82" s="43"/>
      <c r="B82" s="44" t="s">
        <v>76</v>
      </c>
      <c r="C82" s="44"/>
      <c r="D82" s="178"/>
      <c r="E82" s="46"/>
    </row>
    <row r="83" spans="1:6" x14ac:dyDescent="0.25">
      <c r="A83" s="48" t="s">
        <v>46</v>
      </c>
      <c r="B83" s="44"/>
      <c r="C83" s="44"/>
      <c r="D83" s="45">
        <f>SUM(D80:D82)</f>
        <v>8800</v>
      </c>
      <c r="E83" s="46" t="s">
        <v>23</v>
      </c>
      <c r="F83" s="115" t="s">
        <v>23</v>
      </c>
    </row>
    <row r="84" spans="1:6" x14ac:dyDescent="0.25">
      <c r="A84" s="43" t="s">
        <v>23</v>
      </c>
      <c r="B84" s="44"/>
      <c r="C84" s="44" t="s">
        <v>23</v>
      </c>
      <c r="D84" s="49" t="s">
        <v>23</v>
      </c>
      <c r="E84" s="46">
        <f>D79+D83</f>
        <v>114400</v>
      </c>
      <c r="F84" s="115" t="s">
        <v>23</v>
      </c>
    </row>
    <row r="85" spans="1:6" x14ac:dyDescent="0.25">
      <c r="A85" s="116" t="s">
        <v>32</v>
      </c>
      <c r="B85" s="44" t="s">
        <v>76</v>
      </c>
      <c r="C85" s="44" t="s">
        <v>23</v>
      </c>
      <c r="D85" s="130">
        <v>315958.34000000003</v>
      </c>
      <c r="E85" s="45" t="s">
        <v>23</v>
      </c>
      <c r="F85" s="106" t="s">
        <v>23</v>
      </c>
    </row>
    <row r="86" spans="1:6" ht="39.6" x14ac:dyDescent="0.25">
      <c r="A86" s="110" t="s">
        <v>34</v>
      </c>
      <c r="B86" s="44" t="s">
        <v>76</v>
      </c>
      <c r="C86" s="44">
        <v>9</v>
      </c>
      <c r="D86" s="130">
        <v>36487.79</v>
      </c>
      <c r="E86" s="45" t="s">
        <v>23</v>
      </c>
      <c r="F86" s="132" t="s">
        <v>41</v>
      </c>
    </row>
    <row r="87" spans="1:6" x14ac:dyDescent="0.25">
      <c r="A87" s="110"/>
      <c r="B87" s="44" t="s">
        <v>76</v>
      </c>
      <c r="C87" s="44"/>
      <c r="D87" s="131"/>
      <c r="E87" s="45" t="s">
        <v>23</v>
      </c>
    </row>
    <row r="88" spans="1:6" x14ac:dyDescent="0.25">
      <c r="A88" s="110"/>
      <c r="B88" s="44" t="s">
        <v>76</v>
      </c>
      <c r="C88" s="44"/>
      <c r="D88" s="131"/>
      <c r="E88" s="45"/>
      <c r="F88" s="132"/>
    </row>
    <row r="89" spans="1:6" x14ac:dyDescent="0.25">
      <c r="A89" s="110"/>
      <c r="B89" s="44" t="s">
        <v>76</v>
      </c>
      <c r="C89" s="44"/>
      <c r="D89" s="131"/>
      <c r="E89" s="45"/>
      <c r="F89" s="132"/>
    </row>
    <row r="90" spans="1:6" x14ac:dyDescent="0.25">
      <c r="A90" s="48" t="s">
        <v>33</v>
      </c>
      <c r="B90" s="44" t="s">
        <v>76</v>
      </c>
      <c r="C90" s="44" t="s">
        <v>23</v>
      </c>
      <c r="D90" s="152">
        <f>SUM(D86:D89)</f>
        <v>36487.79</v>
      </c>
      <c r="E90" s="45" t="s">
        <v>23</v>
      </c>
      <c r="F90" s="115"/>
    </row>
    <row r="91" spans="1:6" x14ac:dyDescent="0.25">
      <c r="A91" s="43" t="s">
        <v>23</v>
      </c>
      <c r="B91" s="44" t="s">
        <v>76</v>
      </c>
      <c r="C91" s="44" t="s">
        <v>23</v>
      </c>
      <c r="D91" s="44" t="s">
        <v>23</v>
      </c>
      <c r="E91" s="15">
        <f>D85+D90</f>
        <v>352446.13</v>
      </c>
      <c r="F91" s="115" t="s">
        <v>23</v>
      </c>
    </row>
    <row r="92" spans="1:6" x14ac:dyDescent="0.25">
      <c r="A92" s="133"/>
      <c r="B92" s="44" t="s">
        <v>76</v>
      </c>
      <c r="C92" s="134"/>
      <c r="D92" s="134"/>
      <c r="E92" s="135"/>
      <c r="F92" s="136"/>
    </row>
    <row r="93" spans="1:6" x14ac:dyDescent="0.25">
      <c r="A93" s="133" t="s">
        <v>51</v>
      </c>
      <c r="B93" s="44" t="s">
        <v>76</v>
      </c>
      <c r="C93" s="134"/>
      <c r="D93" s="137">
        <v>40000</v>
      </c>
      <c r="E93" s="135"/>
      <c r="F93" s="136"/>
    </row>
    <row r="94" spans="1:6" x14ac:dyDescent="0.25">
      <c r="A94" s="133"/>
      <c r="B94" s="44" t="s">
        <v>76</v>
      </c>
      <c r="C94" s="134">
        <v>14</v>
      </c>
      <c r="D94" s="134">
        <v>5000</v>
      </c>
      <c r="E94" s="135"/>
      <c r="F94" s="136" t="s">
        <v>53</v>
      </c>
    </row>
    <row r="95" spans="1:6" x14ac:dyDescent="0.25">
      <c r="A95" s="133"/>
      <c r="B95" s="134"/>
      <c r="C95" s="134"/>
      <c r="D95" s="134"/>
      <c r="E95" s="135"/>
      <c r="F95" s="136"/>
    </row>
    <row r="96" spans="1:6" x14ac:dyDescent="0.25">
      <c r="A96" s="133"/>
      <c r="B96" s="134"/>
      <c r="C96" s="134"/>
      <c r="D96" s="134"/>
      <c r="E96" s="135"/>
      <c r="F96" s="136"/>
    </row>
    <row r="97" spans="1:6" x14ac:dyDescent="0.25">
      <c r="A97" s="138" t="s">
        <v>52</v>
      </c>
      <c r="B97" s="134"/>
      <c r="C97" s="134"/>
      <c r="D97" s="137" cm="1">
        <f t="array" ref="D97:D99">D94:D96</f>
        <v>5000</v>
      </c>
      <c r="E97" s="135"/>
      <c r="F97" s="136"/>
    </row>
    <row r="98" spans="1:6" x14ac:dyDescent="0.25">
      <c r="A98" s="133"/>
      <c r="B98" s="134"/>
      <c r="C98" s="134"/>
      <c r="D98" s="134">
        <v>0</v>
      </c>
      <c r="E98" s="135">
        <f>D93+D97</f>
        <v>45000</v>
      </c>
      <c r="F98" s="136"/>
    </row>
    <row r="99" spans="1:6" x14ac:dyDescent="0.25">
      <c r="A99" s="133"/>
      <c r="B99" s="134"/>
      <c r="C99" s="134"/>
      <c r="D99" s="134">
        <v>0</v>
      </c>
      <c r="E99" s="135"/>
      <c r="F99" s="136"/>
    </row>
    <row r="100" spans="1:6" x14ac:dyDescent="0.25">
      <c r="A100" s="133"/>
      <c r="B100" s="134"/>
      <c r="C100" s="134"/>
      <c r="D100" s="134"/>
      <c r="E100" s="135"/>
      <c r="F100" s="136"/>
    </row>
    <row r="101" spans="1:6" ht="13.8" thickBot="1" x14ac:dyDescent="0.3">
      <c r="A101" s="139" t="s">
        <v>23</v>
      </c>
      <c r="B101" s="52" t="s">
        <v>23</v>
      </c>
      <c r="C101" s="52" t="s">
        <v>23</v>
      </c>
      <c r="D101" s="52" t="s">
        <v>23</v>
      </c>
      <c r="E101" s="53">
        <f>SUM(E40+E47+E53+E60+E68+E91+E98+E77+E84)</f>
        <v>16549421.73</v>
      </c>
      <c r="F101" s="140" t="s">
        <v>23</v>
      </c>
    </row>
    <row r="102" spans="1:6" x14ac:dyDescent="0.25">
      <c r="A102" s="22"/>
      <c r="B102" s="141"/>
      <c r="C102" s="141"/>
      <c r="D102" s="141"/>
      <c r="E102" s="24"/>
      <c r="F102" s="142"/>
    </row>
    <row r="103" spans="1:6" x14ac:dyDescent="0.25">
      <c r="F103" s="163"/>
    </row>
    <row r="104" spans="1:6" x14ac:dyDescent="0.25">
      <c r="F104" s="163"/>
    </row>
    <row r="105" spans="1:6" x14ac:dyDescent="0.25">
      <c r="F105" s="163"/>
    </row>
    <row r="106" spans="1:6" x14ac:dyDescent="0.25">
      <c r="F106" s="163"/>
    </row>
    <row r="1048465" spans="4:4" x14ac:dyDescent="0.25">
      <c r="D1048465" s="18">
        <f>SUM(D93:D1048464)</f>
        <v>50000</v>
      </c>
    </row>
  </sheetData>
  <sheetProtection algorithmName="SHA-512" hashValue="61jNWLCetDbqiqcOGllEdmx8N/UjjJLSTR4cZY/Z1RuKC+dmiwdqY/PmDeid67HssDM3tXxwj/cq2YeKBCCVFA==" saltValue="FCks7gAyayioBOE4dpS9IQ==" spinCount="100000" sheet="1" objects="1" scenarios="1"/>
  <phoneticPr fontId="30" type="noConversion"/>
  <printOptions horizontalCentered="1"/>
  <pageMargins left="0.25" right="0.25" top="0.75" bottom="0.75" header="0.3" footer="0.3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3"/>
  <sheetViews>
    <sheetView showWhiteSpace="0" zoomScaleNormal="100" workbookViewId="0">
      <selection activeCell="I24" sqref="I23:I24"/>
    </sheetView>
  </sheetViews>
  <sheetFormatPr defaultColWidth="9.109375" defaultRowHeight="13.8" x14ac:dyDescent="0.25"/>
  <cols>
    <col min="1" max="1" width="6.88671875" style="10" customWidth="1"/>
    <col min="2" max="2" width="11.33203125" style="10" bestFit="1" customWidth="1"/>
    <col min="3" max="3" width="13.5546875" style="10" customWidth="1"/>
    <col min="4" max="4" width="31.5546875" style="144" customWidth="1"/>
    <col min="5" max="5" width="42.33203125" style="144" customWidth="1"/>
    <col min="6" max="6" width="14.33203125" style="10" bestFit="1" customWidth="1"/>
    <col min="7" max="16384" width="9.109375" style="10"/>
  </cols>
  <sheetData>
    <row r="1" spans="1:6" x14ac:dyDescent="0.25">
      <c r="A1" s="1" t="s">
        <v>4</v>
      </c>
      <c r="B1" s="1"/>
      <c r="C1" s="6"/>
      <c r="D1" s="143"/>
      <c r="E1" s="143"/>
      <c r="F1" s="6"/>
    </row>
    <row r="3" spans="1:6" x14ac:dyDescent="0.25">
      <c r="A3" s="1" t="s">
        <v>17</v>
      </c>
      <c r="B3" s="6"/>
      <c r="C3" s="6"/>
      <c r="D3" s="143"/>
      <c r="F3" s="6"/>
    </row>
    <row r="4" spans="1:6" x14ac:dyDescent="0.25">
      <c r="A4" s="6"/>
      <c r="B4" s="1"/>
      <c r="C4" s="6"/>
      <c r="D4" s="143"/>
      <c r="E4" s="143"/>
      <c r="F4" s="6"/>
    </row>
    <row r="5" spans="1:6" x14ac:dyDescent="0.25">
      <c r="A5" s="188" t="s">
        <v>72</v>
      </c>
      <c r="B5" s="188"/>
      <c r="C5" s="188"/>
      <c r="F5" s="6"/>
    </row>
    <row r="6" spans="1:6" ht="14.4" thickBot="1" x14ac:dyDescent="0.3">
      <c r="A6" s="6"/>
      <c r="B6" s="6"/>
      <c r="C6" s="6"/>
      <c r="D6" s="143"/>
      <c r="E6" s="143"/>
      <c r="F6" s="6"/>
    </row>
    <row r="7" spans="1:6" ht="52.8" x14ac:dyDescent="0.25">
      <c r="A7" s="56" t="s">
        <v>0</v>
      </c>
      <c r="B7" s="57" t="s">
        <v>1</v>
      </c>
      <c r="C7" s="11" t="s">
        <v>2</v>
      </c>
      <c r="D7" s="11" t="s">
        <v>15</v>
      </c>
      <c r="E7" s="11" t="s">
        <v>29</v>
      </c>
      <c r="F7" s="3" t="s">
        <v>16</v>
      </c>
    </row>
    <row r="8" spans="1:6" x14ac:dyDescent="0.25">
      <c r="A8" s="72">
        <v>1</v>
      </c>
      <c r="B8" s="73">
        <v>46267</v>
      </c>
      <c r="C8" s="69">
        <v>1308</v>
      </c>
      <c r="D8" s="160" t="s">
        <v>88</v>
      </c>
      <c r="E8" s="161" t="s">
        <v>89</v>
      </c>
      <c r="F8" s="89">
        <v>2964.5</v>
      </c>
    </row>
    <row r="9" spans="1:6" x14ac:dyDescent="0.25">
      <c r="A9" s="72">
        <v>2</v>
      </c>
      <c r="B9" s="73">
        <v>46267</v>
      </c>
      <c r="C9" s="69">
        <v>1309</v>
      </c>
      <c r="D9" s="160" t="s">
        <v>88</v>
      </c>
      <c r="E9" s="161" t="s">
        <v>89</v>
      </c>
      <c r="F9" s="89">
        <v>2178</v>
      </c>
    </row>
    <row r="10" spans="1:6" x14ac:dyDescent="0.25">
      <c r="A10" s="72">
        <v>3</v>
      </c>
      <c r="B10" s="73">
        <v>46267</v>
      </c>
      <c r="C10" s="69">
        <v>1312</v>
      </c>
      <c r="D10" s="146" t="s">
        <v>90</v>
      </c>
      <c r="E10" s="160" t="s">
        <v>91</v>
      </c>
      <c r="F10" s="153">
        <v>1452</v>
      </c>
    </row>
    <row r="11" spans="1:6" x14ac:dyDescent="0.25">
      <c r="A11" s="72">
        <v>4</v>
      </c>
      <c r="B11" s="73">
        <v>46267</v>
      </c>
      <c r="C11" s="69">
        <v>1315</v>
      </c>
      <c r="D11" s="145" t="s">
        <v>92</v>
      </c>
      <c r="E11" s="161" t="s">
        <v>93</v>
      </c>
      <c r="F11" s="89">
        <v>6500</v>
      </c>
    </row>
    <row r="12" spans="1:6" s="13" customFormat="1" x14ac:dyDescent="0.25">
      <c r="A12" s="72">
        <v>5</v>
      </c>
      <c r="B12" s="73">
        <v>46267</v>
      </c>
      <c r="C12" s="74">
        <v>1318</v>
      </c>
      <c r="D12" s="145" t="s">
        <v>94</v>
      </c>
      <c r="E12" s="161" t="s">
        <v>95</v>
      </c>
      <c r="F12" s="89">
        <v>3620.6</v>
      </c>
    </row>
    <row r="13" spans="1:6" x14ac:dyDescent="0.25">
      <c r="A13" s="72">
        <v>6</v>
      </c>
      <c r="B13" s="73">
        <v>46273</v>
      </c>
      <c r="C13" s="74">
        <v>1326</v>
      </c>
      <c r="D13" s="145" t="s">
        <v>96</v>
      </c>
      <c r="E13" s="161" t="s">
        <v>97</v>
      </c>
      <c r="F13" s="89">
        <v>20804.36</v>
      </c>
    </row>
    <row r="14" spans="1:6" x14ac:dyDescent="0.25">
      <c r="A14" s="72">
        <v>7</v>
      </c>
      <c r="B14" s="73">
        <v>46273</v>
      </c>
      <c r="C14" s="74">
        <v>1327</v>
      </c>
      <c r="D14" s="145" t="s">
        <v>96</v>
      </c>
      <c r="E14" s="161" t="s">
        <v>98</v>
      </c>
      <c r="F14" s="89">
        <v>7103.08</v>
      </c>
    </row>
    <row r="15" spans="1:6" x14ac:dyDescent="0.25">
      <c r="A15" s="72">
        <v>8</v>
      </c>
      <c r="B15" s="73">
        <v>46273</v>
      </c>
      <c r="C15" s="74">
        <v>1328</v>
      </c>
      <c r="D15" s="145" t="s">
        <v>99</v>
      </c>
      <c r="E15" s="161" t="s">
        <v>100</v>
      </c>
      <c r="F15" s="89">
        <v>46547.66</v>
      </c>
    </row>
    <row r="16" spans="1:6" x14ac:dyDescent="0.25">
      <c r="A16" s="72">
        <v>9</v>
      </c>
      <c r="B16" s="177">
        <v>46280</v>
      </c>
      <c r="C16" s="90">
        <v>1421</v>
      </c>
      <c r="D16" s="92" t="s">
        <v>101</v>
      </c>
      <c r="E16" s="92" t="s">
        <v>102</v>
      </c>
      <c r="F16" s="47">
        <v>3625.57</v>
      </c>
    </row>
    <row r="17" spans="1:6" x14ac:dyDescent="0.25">
      <c r="A17" s="72">
        <v>10</v>
      </c>
      <c r="B17" s="175">
        <v>46280</v>
      </c>
      <c r="C17" s="69">
        <v>1420</v>
      </c>
      <c r="D17" s="92" t="s">
        <v>103</v>
      </c>
      <c r="E17" s="92" t="s">
        <v>104</v>
      </c>
      <c r="F17" s="89">
        <v>7467.35</v>
      </c>
    </row>
    <row r="18" spans="1:6" x14ac:dyDescent="0.25">
      <c r="A18" s="72">
        <v>11</v>
      </c>
      <c r="B18" s="73">
        <v>46282</v>
      </c>
      <c r="C18" s="74">
        <v>1426</v>
      </c>
      <c r="D18" s="147" t="s">
        <v>105</v>
      </c>
      <c r="E18" s="161" t="s">
        <v>106</v>
      </c>
      <c r="F18" s="89">
        <v>1986.82</v>
      </c>
    </row>
    <row r="19" spans="1:6" ht="26.4" x14ac:dyDescent="0.25">
      <c r="A19" s="72">
        <v>12</v>
      </c>
      <c r="B19" s="73">
        <v>46289</v>
      </c>
      <c r="C19" s="74">
        <v>1436</v>
      </c>
      <c r="D19" s="145" t="s">
        <v>92</v>
      </c>
      <c r="E19" s="161" t="s">
        <v>107</v>
      </c>
      <c r="F19" s="186">
        <v>6500</v>
      </c>
    </row>
    <row r="20" spans="1:6" x14ac:dyDescent="0.25">
      <c r="A20" s="72">
        <v>13</v>
      </c>
      <c r="B20" s="73">
        <v>46290</v>
      </c>
      <c r="C20" s="90">
        <v>1442</v>
      </c>
      <c r="D20" s="145" t="s">
        <v>108</v>
      </c>
      <c r="E20" s="161" t="s">
        <v>109</v>
      </c>
      <c r="F20" s="186">
        <v>1657.1</v>
      </c>
    </row>
    <row r="21" spans="1:6" x14ac:dyDescent="0.25">
      <c r="A21" s="72">
        <v>14</v>
      </c>
      <c r="B21" s="73">
        <v>46293</v>
      </c>
      <c r="C21" s="74">
        <v>1448</v>
      </c>
      <c r="D21" s="145" t="s">
        <v>110</v>
      </c>
      <c r="E21" s="161" t="s">
        <v>111</v>
      </c>
      <c r="F21" s="186">
        <v>15318.68</v>
      </c>
    </row>
    <row r="22" spans="1:6" ht="26.4" x14ac:dyDescent="0.25">
      <c r="A22" s="72">
        <v>15</v>
      </c>
      <c r="B22" s="73">
        <v>46267</v>
      </c>
      <c r="C22" s="69">
        <v>1310</v>
      </c>
      <c r="D22" s="145" t="s">
        <v>112</v>
      </c>
      <c r="E22" s="161" t="s">
        <v>113</v>
      </c>
      <c r="F22" s="89">
        <v>9014.5</v>
      </c>
    </row>
    <row r="23" spans="1:6" x14ac:dyDescent="0.25">
      <c r="A23" s="72">
        <v>16</v>
      </c>
      <c r="B23" s="73">
        <v>46267</v>
      </c>
      <c r="C23" s="69">
        <v>1313</v>
      </c>
      <c r="D23" s="145" t="s">
        <v>114</v>
      </c>
      <c r="E23" s="161" t="s">
        <v>115</v>
      </c>
      <c r="F23" s="89">
        <v>4356</v>
      </c>
    </row>
    <row r="24" spans="1:6" x14ac:dyDescent="0.25">
      <c r="A24" s="72">
        <v>17</v>
      </c>
      <c r="B24" s="73">
        <v>46267</v>
      </c>
      <c r="C24" s="69">
        <v>1314</v>
      </c>
      <c r="D24" s="145" t="s">
        <v>116</v>
      </c>
      <c r="E24" s="161" t="s">
        <v>117</v>
      </c>
      <c r="F24" s="89">
        <v>798.6</v>
      </c>
    </row>
    <row r="25" spans="1:6" ht="26.4" x14ac:dyDescent="0.25">
      <c r="A25" s="72">
        <v>18</v>
      </c>
      <c r="B25" s="73">
        <v>46267</v>
      </c>
      <c r="C25" s="69">
        <v>1316</v>
      </c>
      <c r="D25" s="145" t="s">
        <v>118</v>
      </c>
      <c r="E25" s="161" t="s">
        <v>119</v>
      </c>
      <c r="F25" s="89">
        <v>8624</v>
      </c>
    </row>
    <row r="26" spans="1:6" x14ac:dyDescent="0.25">
      <c r="A26" s="72">
        <v>19</v>
      </c>
      <c r="B26" s="73">
        <v>46267</v>
      </c>
      <c r="C26" s="69">
        <v>1319</v>
      </c>
      <c r="D26" s="145" t="s">
        <v>120</v>
      </c>
      <c r="E26" s="161" t="s">
        <v>121</v>
      </c>
      <c r="F26" s="89">
        <v>12309.33</v>
      </c>
    </row>
    <row r="27" spans="1:6" ht="26.4" x14ac:dyDescent="0.25">
      <c r="A27" s="72">
        <v>20</v>
      </c>
      <c r="B27" s="73">
        <v>46279</v>
      </c>
      <c r="C27" s="69">
        <v>1415</v>
      </c>
      <c r="D27" s="147" t="s">
        <v>122</v>
      </c>
      <c r="E27" s="145" t="s">
        <v>123</v>
      </c>
      <c r="F27" s="89">
        <v>14520</v>
      </c>
    </row>
    <row r="28" spans="1:6" x14ac:dyDescent="0.25">
      <c r="A28" s="72">
        <v>21</v>
      </c>
      <c r="B28" s="73">
        <v>46280</v>
      </c>
      <c r="C28" s="69">
        <v>1425</v>
      </c>
      <c r="D28" s="146" t="s">
        <v>120</v>
      </c>
      <c r="E28" s="145" t="s">
        <v>124</v>
      </c>
      <c r="F28" s="89">
        <v>5735.4</v>
      </c>
    </row>
    <row r="29" spans="1:6" x14ac:dyDescent="0.25">
      <c r="A29" s="72">
        <v>22</v>
      </c>
      <c r="B29" s="73">
        <v>46280</v>
      </c>
      <c r="C29" s="69">
        <v>1424</v>
      </c>
      <c r="D29" s="147" t="s">
        <v>125</v>
      </c>
      <c r="E29" s="146" t="s">
        <v>126</v>
      </c>
      <c r="F29" s="155">
        <v>889.79</v>
      </c>
    </row>
    <row r="30" spans="1:6" x14ac:dyDescent="0.25">
      <c r="A30" s="72">
        <v>23</v>
      </c>
      <c r="B30" s="73">
        <v>46280</v>
      </c>
      <c r="C30" s="69">
        <v>1423</v>
      </c>
      <c r="D30" s="146" t="s">
        <v>127</v>
      </c>
      <c r="E30" s="161" t="s">
        <v>128</v>
      </c>
      <c r="F30" s="155">
        <v>12600.94</v>
      </c>
    </row>
    <row r="31" spans="1:6" x14ac:dyDescent="0.25">
      <c r="A31" s="72">
        <v>24</v>
      </c>
      <c r="B31" s="73">
        <v>46289</v>
      </c>
      <c r="C31" s="169">
        <v>1437</v>
      </c>
      <c r="D31" s="146" t="s">
        <v>120</v>
      </c>
      <c r="E31" s="161" t="s">
        <v>129</v>
      </c>
      <c r="F31" s="155">
        <v>1645.6</v>
      </c>
    </row>
    <row r="32" spans="1:6" x14ac:dyDescent="0.25">
      <c r="A32" s="72">
        <v>25</v>
      </c>
      <c r="B32" s="73">
        <v>46290</v>
      </c>
      <c r="C32" s="87">
        <v>1439</v>
      </c>
      <c r="D32" s="145" t="s">
        <v>116</v>
      </c>
      <c r="E32" s="161" t="s">
        <v>130</v>
      </c>
      <c r="F32" s="155">
        <v>798.6</v>
      </c>
    </row>
    <row r="33" spans="1:6" x14ac:dyDescent="0.25">
      <c r="A33" s="72">
        <v>26</v>
      </c>
      <c r="B33" s="73">
        <v>46290</v>
      </c>
      <c r="C33" s="69">
        <v>1440</v>
      </c>
      <c r="D33" s="146" t="s">
        <v>131</v>
      </c>
      <c r="E33" s="161" t="s">
        <v>132</v>
      </c>
      <c r="F33" s="155">
        <v>617.1</v>
      </c>
    </row>
    <row r="34" spans="1:6" x14ac:dyDescent="0.25">
      <c r="A34" s="72">
        <v>27</v>
      </c>
      <c r="B34" s="73">
        <v>46290</v>
      </c>
      <c r="C34" s="59">
        <v>1441</v>
      </c>
      <c r="D34" s="146" t="s">
        <v>114</v>
      </c>
      <c r="E34" s="161" t="s">
        <v>133</v>
      </c>
      <c r="F34" s="89">
        <v>4356</v>
      </c>
    </row>
    <row r="35" spans="1:6" x14ac:dyDescent="0.25">
      <c r="A35" s="72">
        <v>28</v>
      </c>
      <c r="B35" s="176">
        <v>46273</v>
      </c>
      <c r="C35" s="90">
        <v>1403</v>
      </c>
      <c r="D35" s="92" t="s">
        <v>134</v>
      </c>
      <c r="E35" s="92" t="s">
        <v>135</v>
      </c>
      <c r="F35" s="47">
        <v>102.84</v>
      </c>
    </row>
    <row r="36" spans="1:6" x14ac:dyDescent="0.25">
      <c r="A36" s="72">
        <v>29</v>
      </c>
      <c r="B36" s="176">
        <v>46273</v>
      </c>
      <c r="C36" s="59">
        <v>1400</v>
      </c>
      <c r="D36" s="146" t="s">
        <v>134</v>
      </c>
      <c r="E36" s="148" t="s">
        <v>136</v>
      </c>
      <c r="F36" s="89">
        <v>1645.59</v>
      </c>
    </row>
    <row r="37" spans="1:6" x14ac:dyDescent="0.25">
      <c r="A37" s="72">
        <v>30</v>
      </c>
      <c r="B37" s="73">
        <v>46274</v>
      </c>
      <c r="C37" s="59">
        <v>1407</v>
      </c>
      <c r="D37" s="145" t="s">
        <v>134</v>
      </c>
      <c r="E37" s="161" t="s">
        <v>137</v>
      </c>
      <c r="F37" s="89">
        <v>488.17</v>
      </c>
    </row>
    <row r="38" spans="1:6" x14ac:dyDescent="0.25">
      <c r="A38" s="72">
        <v>31</v>
      </c>
      <c r="B38" s="73">
        <v>46279</v>
      </c>
      <c r="C38" s="59">
        <v>1417</v>
      </c>
      <c r="D38" s="145" t="s">
        <v>138</v>
      </c>
      <c r="E38" s="161" t="s">
        <v>139</v>
      </c>
      <c r="F38" s="89">
        <v>877.25</v>
      </c>
    </row>
    <row r="39" spans="1:6" x14ac:dyDescent="0.25">
      <c r="A39" s="72">
        <v>32</v>
      </c>
      <c r="B39" s="73">
        <v>46286</v>
      </c>
      <c r="C39" s="59">
        <v>1428</v>
      </c>
      <c r="D39" s="145" t="s">
        <v>140</v>
      </c>
      <c r="E39" s="161" t="s">
        <v>141</v>
      </c>
      <c r="F39" s="89">
        <v>628.59</v>
      </c>
    </row>
    <row r="40" spans="1:6" x14ac:dyDescent="0.25">
      <c r="A40" s="72">
        <v>33</v>
      </c>
      <c r="B40" s="73">
        <v>46267</v>
      </c>
      <c r="C40" s="59">
        <v>1311</v>
      </c>
      <c r="D40" s="145" t="s">
        <v>90</v>
      </c>
      <c r="E40" s="161" t="s">
        <v>142</v>
      </c>
      <c r="F40" s="89">
        <v>8954</v>
      </c>
    </row>
    <row r="41" spans="1:6" x14ac:dyDescent="0.25">
      <c r="A41" s="72">
        <v>34</v>
      </c>
      <c r="B41" s="73">
        <v>46268</v>
      </c>
      <c r="C41" s="59">
        <v>1321</v>
      </c>
      <c r="D41" s="145" t="s">
        <v>143</v>
      </c>
      <c r="E41" s="161" t="s">
        <v>144</v>
      </c>
      <c r="F41" s="89">
        <v>7876</v>
      </c>
    </row>
    <row r="42" spans="1:6" x14ac:dyDescent="0.25">
      <c r="A42" s="72">
        <v>35</v>
      </c>
      <c r="B42" s="73">
        <v>46273</v>
      </c>
      <c r="C42" s="59">
        <v>27</v>
      </c>
      <c r="D42" s="146" t="s">
        <v>145</v>
      </c>
      <c r="E42" s="148" t="s">
        <v>53</v>
      </c>
      <c r="F42" s="89">
        <v>4200</v>
      </c>
    </row>
    <row r="43" spans="1:6" x14ac:dyDescent="0.25">
      <c r="A43" s="72">
        <v>36</v>
      </c>
      <c r="B43" s="73">
        <v>46274</v>
      </c>
      <c r="C43" s="87">
        <v>178</v>
      </c>
      <c r="D43" s="156" t="s">
        <v>145</v>
      </c>
      <c r="E43" s="148" t="s">
        <v>146</v>
      </c>
      <c r="F43" s="89">
        <v>-12.5</v>
      </c>
    </row>
    <row r="44" spans="1:6" x14ac:dyDescent="0.25">
      <c r="A44" s="72">
        <v>37</v>
      </c>
      <c r="B44" s="170">
        <v>46289</v>
      </c>
      <c r="C44" s="171">
        <v>29</v>
      </c>
      <c r="D44" s="172" t="s">
        <v>145</v>
      </c>
      <c r="E44" s="173" t="s">
        <v>53</v>
      </c>
      <c r="F44" s="174">
        <v>150</v>
      </c>
    </row>
    <row r="45" spans="1:6" x14ac:dyDescent="0.25">
      <c r="A45" s="72">
        <v>38</v>
      </c>
      <c r="B45" s="176">
        <v>46289</v>
      </c>
      <c r="C45" s="90">
        <v>194</v>
      </c>
      <c r="D45" s="92" t="s">
        <v>145</v>
      </c>
      <c r="E45" s="92" t="s">
        <v>146</v>
      </c>
      <c r="F45" s="187">
        <v>-511.57</v>
      </c>
    </row>
    <row r="46" spans="1:6" x14ac:dyDescent="0.25">
      <c r="A46" s="72">
        <v>39</v>
      </c>
      <c r="B46" s="175">
        <v>46273</v>
      </c>
      <c r="C46" s="59">
        <v>27</v>
      </c>
      <c r="D46" s="146" t="s">
        <v>145</v>
      </c>
      <c r="E46" s="173" t="s">
        <v>53</v>
      </c>
      <c r="F46" s="89">
        <v>200</v>
      </c>
    </row>
    <row r="47" spans="1:6" x14ac:dyDescent="0.25">
      <c r="A47" s="72">
        <v>40</v>
      </c>
      <c r="B47" s="175">
        <v>46289</v>
      </c>
      <c r="C47" s="59">
        <v>195</v>
      </c>
      <c r="D47" s="146" t="s">
        <v>145</v>
      </c>
      <c r="E47" s="148" t="s">
        <v>146</v>
      </c>
      <c r="F47" s="89">
        <v>-149.19999999999999</v>
      </c>
    </row>
    <row r="48" spans="1:6" x14ac:dyDescent="0.25">
      <c r="A48" s="72">
        <v>41</v>
      </c>
      <c r="B48" s="175">
        <v>46279</v>
      </c>
      <c r="C48" s="90">
        <v>1414</v>
      </c>
      <c r="D48" s="92" t="s">
        <v>147</v>
      </c>
      <c r="E48" s="92" t="s">
        <v>148</v>
      </c>
      <c r="F48" s="47">
        <v>1342.94</v>
      </c>
    </row>
    <row r="49" spans="1:6" x14ac:dyDescent="0.25">
      <c r="A49" s="72">
        <v>42</v>
      </c>
      <c r="B49" s="175">
        <v>46287</v>
      </c>
      <c r="C49" s="90">
        <v>1435</v>
      </c>
      <c r="D49" s="92" t="s">
        <v>149</v>
      </c>
      <c r="E49" s="92" t="s">
        <v>150</v>
      </c>
      <c r="F49" s="47">
        <v>4907.84</v>
      </c>
    </row>
    <row r="50" spans="1:6" x14ac:dyDescent="0.25">
      <c r="A50" s="72">
        <v>43</v>
      </c>
      <c r="B50" s="175">
        <v>46273</v>
      </c>
      <c r="C50" s="90">
        <v>1402</v>
      </c>
      <c r="D50" s="156" t="s">
        <v>151</v>
      </c>
      <c r="E50" s="148" t="s">
        <v>152</v>
      </c>
      <c r="F50" s="89">
        <v>2279.7199999999998</v>
      </c>
    </row>
    <row r="51" spans="1:6" ht="34.5" customHeight="1" x14ac:dyDescent="0.25">
      <c r="A51" s="72">
        <v>44</v>
      </c>
      <c r="B51" s="73">
        <v>46268</v>
      </c>
      <c r="C51" s="90">
        <v>1320</v>
      </c>
      <c r="D51" s="156" t="s">
        <v>169</v>
      </c>
      <c r="E51" s="148" t="s">
        <v>170</v>
      </c>
      <c r="F51" s="89">
        <v>5533.14</v>
      </c>
    </row>
    <row r="52" spans="1:6" ht="26.4" x14ac:dyDescent="0.25">
      <c r="A52" s="72">
        <v>45</v>
      </c>
      <c r="B52" s="73">
        <v>46273</v>
      </c>
      <c r="C52" s="59">
        <v>1325</v>
      </c>
      <c r="D52" s="147" t="s">
        <v>153</v>
      </c>
      <c r="E52" s="148" t="s">
        <v>154</v>
      </c>
      <c r="F52" s="89">
        <v>6708.66</v>
      </c>
    </row>
    <row r="53" spans="1:6" s="13" customFormat="1" x14ac:dyDescent="0.25">
      <c r="A53" s="72">
        <v>46</v>
      </c>
      <c r="B53" s="73">
        <v>46279</v>
      </c>
      <c r="C53" s="59">
        <v>1416</v>
      </c>
      <c r="D53" s="147" t="s">
        <v>155</v>
      </c>
      <c r="E53" s="148" t="s">
        <v>156</v>
      </c>
      <c r="F53" s="89">
        <v>2085</v>
      </c>
    </row>
    <row r="54" spans="1:6" s="13" customFormat="1" x14ac:dyDescent="0.25">
      <c r="A54" s="72">
        <v>47</v>
      </c>
      <c r="B54" s="73">
        <v>46279</v>
      </c>
      <c r="C54" s="59">
        <v>1418</v>
      </c>
      <c r="D54" s="145" t="s">
        <v>157</v>
      </c>
      <c r="E54" s="148" t="s">
        <v>158</v>
      </c>
      <c r="F54" s="89">
        <v>1868.8</v>
      </c>
    </row>
    <row r="55" spans="1:6" s="13" customFormat="1" x14ac:dyDescent="0.25">
      <c r="A55" s="72">
        <v>48</v>
      </c>
      <c r="B55" s="73">
        <v>46267</v>
      </c>
      <c r="C55" s="59">
        <v>1317</v>
      </c>
      <c r="D55" s="145" t="s">
        <v>159</v>
      </c>
      <c r="E55" s="148" t="s">
        <v>160</v>
      </c>
      <c r="F55" s="89">
        <v>57821.94</v>
      </c>
    </row>
    <row r="56" spans="1:6" s="13" customFormat="1" x14ac:dyDescent="0.25">
      <c r="A56" s="72">
        <v>49</v>
      </c>
      <c r="B56" s="73">
        <v>46273</v>
      </c>
      <c r="C56" s="59">
        <v>1401</v>
      </c>
      <c r="D56" s="145" t="s">
        <v>161</v>
      </c>
      <c r="E56" s="148" t="s">
        <v>162</v>
      </c>
      <c r="F56" s="89">
        <v>1584.4</v>
      </c>
    </row>
    <row r="57" spans="1:6" s="13" customFormat="1" x14ac:dyDescent="0.25">
      <c r="A57" s="72">
        <v>50</v>
      </c>
      <c r="B57" s="73">
        <v>46280</v>
      </c>
      <c r="C57" s="59">
        <v>1419</v>
      </c>
      <c r="D57" s="145" t="s">
        <v>159</v>
      </c>
      <c r="E57" s="148" t="s">
        <v>163</v>
      </c>
      <c r="F57" s="89">
        <v>58547.360000000001</v>
      </c>
    </row>
    <row r="58" spans="1:6" s="13" customFormat="1" x14ac:dyDescent="0.25">
      <c r="A58" s="72">
        <v>51</v>
      </c>
      <c r="B58" s="73">
        <v>46274</v>
      </c>
      <c r="C58" s="59">
        <v>1406</v>
      </c>
      <c r="D58" s="145" t="s">
        <v>164</v>
      </c>
      <c r="E58" s="148" t="s">
        <v>165</v>
      </c>
      <c r="F58" s="89">
        <v>2405.39</v>
      </c>
    </row>
    <row r="59" spans="1:6" s="13" customFormat="1" ht="26.4" x14ac:dyDescent="0.25">
      <c r="A59" s="72">
        <v>52</v>
      </c>
      <c r="B59" s="73">
        <v>46282</v>
      </c>
      <c r="C59" s="59">
        <v>1427</v>
      </c>
      <c r="D59" s="145" t="s">
        <v>166</v>
      </c>
      <c r="E59" s="148" t="s">
        <v>165</v>
      </c>
      <c r="F59" s="89">
        <v>5633.35</v>
      </c>
    </row>
    <row r="60" spans="1:6" s="13" customFormat="1" x14ac:dyDescent="0.25">
      <c r="A60" s="72">
        <v>53</v>
      </c>
      <c r="B60" s="170"/>
      <c r="C60" s="171"/>
      <c r="D60" s="180"/>
      <c r="E60" s="173" t="s">
        <v>167</v>
      </c>
      <c r="F60" s="174">
        <v>2612.64</v>
      </c>
    </row>
    <row r="61" spans="1:6" s="13" customFormat="1" ht="14.4" thickBot="1" x14ac:dyDescent="0.3">
      <c r="A61" s="72">
        <v>54</v>
      </c>
      <c r="B61" s="181"/>
      <c r="C61" s="182"/>
      <c r="D61" s="183"/>
      <c r="E61" s="184" t="s">
        <v>168</v>
      </c>
      <c r="F61" s="185">
        <v>3950.8</v>
      </c>
    </row>
    <row r="62" spans="1:6" s="13" customFormat="1" ht="14.4" thickBot="1" x14ac:dyDescent="0.3">
      <c r="A62" s="189" t="s">
        <v>73</v>
      </c>
      <c r="B62" s="190"/>
      <c r="C62" s="190"/>
      <c r="D62" s="190"/>
      <c r="E62" s="191"/>
      <c r="F62" s="168">
        <f>SUM(F8:F61)</f>
        <v>385722.73000000004</v>
      </c>
    </row>
    <row r="63" spans="1:6" s="13" customFormat="1" x14ac:dyDescent="0.25">
      <c r="A63" s="10"/>
      <c r="B63" s="10"/>
      <c r="C63" s="10"/>
      <c r="D63" s="144"/>
      <c r="E63" s="144"/>
      <c r="F63" s="10"/>
    </row>
  </sheetData>
  <sheetProtection algorithmName="SHA-512" hashValue="5R+7XImOnNdqlZpqRMNRg1R/LiCNZRvp8OkCmSBmJ9dyrsqHwD13KUANwCWmL2vN7zqW0cgepFg2xzPJFnMEMQ==" saltValue="dfnf1uC5durHztYeDTKHeA==" spinCount="100000" sheet="1" objects="1" scenarios="1"/>
  <mergeCells count="2">
    <mergeCell ref="A5:C5"/>
    <mergeCell ref="A62:E62"/>
  </mergeCells>
  <phoneticPr fontId="30" type="noConversion"/>
  <printOptions horizontalCentered="1"/>
  <pageMargins left="0.7" right="0.7" top="0.75" bottom="0.75" header="0.3" footer="0.3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workbookViewId="0">
      <selection activeCell="D25" sqref="D25"/>
    </sheetView>
  </sheetViews>
  <sheetFormatPr defaultColWidth="9.109375" defaultRowHeight="13.2" x14ac:dyDescent="0.25"/>
  <cols>
    <col min="1" max="1" width="10.33203125" style="8" customWidth="1"/>
    <col min="2" max="2" width="13.88671875" style="8" customWidth="1"/>
    <col min="3" max="3" width="30.33203125" style="103" customWidth="1"/>
    <col min="4" max="4" width="33.6640625" style="103" customWidth="1"/>
    <col min="5" max="5" width="17.6640625" style="8" customWidth="1"/>
    <col min="6" max="16384" width="9.109375" style="8"/>
  </cols>
  <sheetData>
    <row r="1" spans="1:5" x14ac:dyDescent="0.25">
      <c r="A1" s="1" t="s">
        <v>4</v>
      </c>
      <c r="B1" s="1"/>
      <c r="C1" s="149"/>
      <c r="D1" s="143"/>
      <c r="E1" s="6"/>
    </row>
    <row r="3" spans="1:5" x14ac:dyDescent="0.25">
      <c r="A3" s="1" t="s">
        <v>18</v>
      </c>
      <c r="D3" s="143"/>
      <c r="E3" s="6"/>
    </row>
    <row r="4" spans="1:5" x14ac:dyDescent="0.25">
      <c r="A4" s="6"/>
      <c r="B4" s="1"/>
      <c r="C4" s="149"/>
      <c r="D4" s="143"/>
      <c r="E4" s="6"/>
    </row>
    <row r="5" spans="1:5" x14ac:dyDescent="0.25">
      <c r="A5" s="4" t="s">
        <v>5</v>
      </c>
      <c r="B5" s="1" t="s">
        <v>74</v>
      </c>
      <c r="C5" s="149"/>
      <c r="D5" s="143"/>
      <c r="E5" s="6"/>
    </row>
    <row r="6" spans="1:5" ht="13.8" thickBot="1" x14ac:dyDescent="0.3">
      <c r="A6" s="6"/>
      <c r="B6" s="6"/>
      <c r="C6" s="143"/>
      <c r="D6" s="143"/>
      <c r="E6" s="6"/>
    </row>
    <row r="7" spans="1:5" x14ac:dyDescent="0.25">
      <c r="A7" s="33" t="s">
        <v>19</v>
      </c>
      <c r="B7" s="34" t="s">
        <v>20</v>
      </c>
      <c r="C7" s="150" t="s">
        <v>22</v>
      </c>
      <c r="D7" s="150" t="s">
        <v>21</v>
      </c>
      <c r="E7" s="3" t="s">
        <v>16</v>
      </c>
    </row>
    <row r="8" spans="1:5" x14ac:dyDescent="0.25">
      <c r="A8" s="67"/>
      <c r="B8" s="65"/>
      <c r="C8" s="94"/>
      <c r="D8" s="94"/>
      <c r="E8" s="62"/>
    </row>
    <row r="9" spans="1:5" x14ac:dyDescent="0.25">
      <c r="A9" s="67"/>
      <c r="B9" s="66"/>
      <c r="C9" s="94"/>
      <c r="D9" s="95"/>
      <c r="E9" s="64"/>
    </row>
    <row r="10" spans="1:5" x14ac:dyDescent="0.25">
      <c r="A10" s="67"/>
      <c r="B10" s="66"/>
      <c r="C10" s="94"/>
      <c r="D10" s="95"/>
      <c r="E10" s="64"/>
    </row>
    <row r="11" spans="1:5" x14ac:dyDescent="0.25">
      <c r="A11" s="85"/>
      <c r="B11" s="66"/>
      <c r="C11" s="147"/>
      <c r="D11" s="95"/>
      <c r="E11" s="64"/>
    </row>
    <row r="12" spans="1:5" x14ac:dyDescent="0.25">
      <c r="A12" s="85"/>
      <c r="B12" s="66"/>
      <c r="C12" s="147"/>
      <c r="D12" s="95"/>
      <c r="E12" s="64"/>
    </row>
    <row r="13" spans="1:5" x14ac:dyDescent="0.25">
      <c r="A13" s="85"/>
      <c r="B13" s="66"/>
      <c r="C13" s="147"/>
      <c r="D13" s="95"/>
      <c r="E13" s="64"/>
    </row>
    <row r="14" spans="1:5" x14ac:dyDescent="0.25">
      <c r="A14" s="85"/>
      <c r="B14" s="66"/>
      <c r="C14" s="95"/>
      <c r="D14" s="95"/>
      <c r="E14" s="64"/>
    </row>
    <row r="15" spans="1:5" x14ac:dyDescent="0.25">
      <c r="A15" s="85"/>
      <c r="B15" s="66"/>
      <c r="C15" s="95"/>
      <c r="D15" s="95"/>
      <c r="E15" s="86"/>
    </row>
    <row r="16" spans="1:5" x14ac:dyDescent="0.25">
      <c r="A16" s="85"/>
      <c r="B16" s="66"/>
      <c r="C16" s="95"/>
      <c r="D16" s="95"/>
      <c r="E16" s="64"/>
    </row>
    <row r="17" spans="1:5" x14ac:dyDescent="0.25">
      <c r="A17" s="85"/>
      <c r="B17" s="66"/>
      <c r="C17" s="95"/>
      <c r="D17" s="95"/>
      <c r="E17" s="64"/>
    </row>
    <row r="18" spans="1:5" x14ac:dyDescent="0.25">
      <c r="A18" s="68"/>
      <c r="B18" s="66"/>
      <c r="C18" s="95"/>
      <c r="D18" s="95"/>
      <c r="E18" s="64"/>
    </row>
    <row r="19" spans="1:5" x14ac:dyDescent="0.25">
      <c r="A19" s="68"/>
      <c r="B19" s="66"/>
      <c r="C19" s="95"/>
      <c r="D19" s="95"/>
      <c r="E19" s="64"/>
    </row>
    <row r="20" spans="1:5" ht="13.8" thickBot="1" x14ac:dyDescent="0.3">
      <c r="A20" s="192" t="s">
        <v>75</v>
      </c>
      <c r="B20" s="193"/>
      <c r="C20" s="193"/>
      <c r="D20" s="151"/>
      <c r="E20" s="61">
        <f>SUM(E8:E19)</f>
        <v>0</v>
      </c>
    </row>
    <row r="25" spans="1:5" x14ac:dyDescent="0.25">
      <c r="C25" s="103" t="s">
        <v>54</v>
      </c>
    </row>
    <row r="28" spans="1:5" ht="14.4" x14ac:dyDescent="0.25">
      <c r="A28" s="9"/>
    </row>
    <row r="29" spans="1:5" ht="14.4" x14ac:dyDescent="0.25">
      <c r="A29" s="9"/>
    </row>
    <row r="30" spans="1:5" ht="14.4" x14ac:dyDescent="0.25">
      <c r="A30" s="9"/>
    </row>
    <row r="31" spans="1:5" ht="14.4" x14ac:dyDescent="0.25">
      <c r="A31" s="9"/>
    </row>
  </sheetData>
  <sheetProtection algorithmName="SHA-512" hashValue="23DcOcB6YamvBGaVuGVb0Hx0faM66Yg5EW9PYhRLUupMrAfRyb7pHrx5EHKrUs8JPxwPz5D3wSYg9YF5TCUrwA==" saltValue="R+/9zXFqyeJOG5ingHyb0w==" spinCount="100000" sheet="1" objects="1" scenarios="1"/>
  <mergeCells count="1">
    <mergeCell ref="A20:C20"/>
  </mergeCells>
  <pageMargins left="0.25" right="0.25" top="0.75" bottom="0.75" header="0.3" footer="0.3"/>
  <pageSetup paperSize="9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8"/>
  <sheetViews>
    <sheetView workbookViewId="0">
      <selection activeCell="E23" sqref="E23"/>
    </sheetView>
  </sheetViews>
  <sheetFormatPr defaultColWidth="9.109375" defaultRowHeight="13.8" x14ac:dyDescent="0.25"/>
  <cols>
    <col min="1" max="1" width="15.5546875" style="10" customWidth="1"/>
    <col min="2" max="2" width="10.6640625" style="10" customWidth="1"/>
    <col min="3" max="3" width="4.88671875" style="10" bestFit="1" customWidth="1"/>
    <col min="4" max="4" width="13.88671875" style="10" bestFit="1" customWidth="1"/>
    <col min="5" max="5" width="13.33203125" style="10" customWidth="1"/>
    <col min="6" max="6" width="39" style="10" customWidth="1"/>
    <col min="7" max="7" width="9.109375" style="10"/>
    <col min="8" max="8" width="10.6640625" style="10" bestFit="1" customWidth="1"/>
    <col min="9" max="9" width="12.33203125" style="10" bestFit="1" customWidth="1"/>
    <col min="10" max="10" width="10.109375" style="10" bestFit="1" customWidth="1"/>
    <col min="11" max="16384" width="9.109375" style="10"/>
  </cols>
  <sheetData>
    <row r="1" spans="1:15" x14ac:dyDescent="0.25">
      <c r="A1" s="1" t="s">
        <v>4</v>
      </c>
      <c r="B1" s="1"/>
      <c r="C1" s="6"/>
      <c r="D1" s="6"/>
      <c r="E1" s="6"/>
      <c r="F1" s="6"/>
    </row>
    <row r="3" spans="1:15" x14ac:dyDescent="0.25">
      <c r="A3" s="1" t="s">
        <v>63</v>
      </c>
      <c r="B3" s="6"/>
      <c r="C3" s="6"/>
      <c r="D3" s="6"/>
      <c r="F3" s="6"/>
    </row>
    <row r="4" spans="1:15" x14ac:dyDescent="0.25">
      <c r="A4" s="6"/>
      <c r="B4" s="1"/>
      <c r="C4" s="6"/>
      <c r="D4" s="6"/>
      <c r="E4" s="6"/>
      <c r="F4" s="6"/>
    </row>
    <row r="5" spans="1:15" x14ac:dyDescent="0.25">
      <c r="A5" s="188" t="s">
        <v>72</v>
      </c>
      <c r="B5" s="188"/>
      <c r="C5" s="188"/>
      <c r="F5" s="6"/>
    </row>
    <row r="6" spans="1:15" x14ac:dyDescent="0.25">
      <c r="A6" s="2"/>
      <c r="B6" s="6"/>
      <c r="C6" s="6"/>
      <c r="D6" s="6"/>
      <c r="E6" s="6"/>
      <c r="F6" s="6"/>
    </row>
    <row r="7" spans="1:15" ht="14.4" thickBot="1" x14ac:dyDescent="0.3"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25">
      <c r="A8" s="28" t="s">
        <v>23</v>
      </c>
      <c r="B8" s="29" t="s">
        <v>6</v>
      </c>
      <c r="C8" s="29" t="s">
        <v>7</v>
      </c>
      <c r="D8" s="29" t="s">
        <v>8</v>
      </c>
      <c r="E8" s="30" t="s">
        <v>3</v>
      </c>
      <c r="F8" s="31" t="s">
        <v>29</v>
      </c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25">
      <c r="A9" s="55" t="s">
        <v>60</v>
      </c>
      <c r="B9" s="44"/>
      <c r="C9" s="44"/>
      <c r="D9" s="45">
        <v>1084280.6599999999</v>
      </c>
      <c r="E9" s="46"/>
      <c r="F9" s="47"/>
      <c r="G9" s="12"/>
      <c r="H9" s="12"/>
      <c r="I9" s="12"/>
      <c r="J9" s="12"/>
      <c r="K9" s="12"/>
      <c r="L9" s="12"/>
      <c r="M9" s="12"/>
      <c r="N9" s="12"/>
      <c r="O9" s="12"/>
    </row>
    <row r="10" spans="1:15" x14ac:dyDescent="0.25">
      <c r="A10" s="48" t="s">
        <v>61</v>
      </c>
      <c r="B10" s="70" t="s">
        <v>76</v>
      </c>
      <c r="C10" s="71">
        <v>9</v>
      </c>
      <c r="D10" s="167">
        <v>23866</v>
      </c>
      <c r="E10" s="88"/>
      <c r="F10" s="88" t="s">
        <v>64</v>
      </c>
      <c r="G10" s="12"/>
      <c r="H10" s="12"/>
      <c r="I10" s="12"/>
      <c r="J10" s="12"/>
      <c r="K10" s="12"/>
      <c r="L10" s="12"/>
      <c r="M10" s="12"/>
      <c r="N10" s="12"/>
      <c r="O10" s="12"/>
    </row>
    <row r="11" spans="1:15" x14ac:dyDescent="0.25">
      <c r="A11" s="43" t="s">
        <v>23</v>
      </c>
      <c r="B11" s="70" t="s">
        <v>76</v>
      </c>
      <c r="C11" s="71">
        <v>9</v>
      </c>
      <c r="D11" s="167">
        <v>3919.21</v>
      </c>
      <c r="E11" s="88"/>
      <c r="F11" s="47" t="s">
        <v>70</v>
      </c>
    </row>
    <row r="12" spans="1:15" x14ac:dyDescent="0.25">
      <c r="A12" s="43" t="s">
        <v>23</v>
      </c>
      <c r="B12" s="70" t="s">
        <v>76</v>
      </c>
      <c r="C12" s="71">
        <v>9</v>
      </c>
      <c r="D12" s="93">
        <v>9508</v>
      </c>
      <c r="E12" s="46"/>
      <c r="F12" s="88" t="s">
        <v>68</v>
      </c>
    </row>
    <row r="13" spans="1:15" x14ac:dyDescent="0.25">
      <c r="A13" s="43" t="s">
        <v>23</v>
      </c>
      <c r="B13" s="70" t="s">
        <v>76</v>
      </c>
      <c r="C13" s="71">
        <v>9</v>
      </c>
      <c r="D13" s="93">
        <v>3640</v>
      </c>
      <c r="E13" s="46"/>
      <c r="F13" s="88" t="s">
        <v>68</v>
      </c>
    </row>
    <row r="14" spans="1:15" x14ac:dyDescent="0.25">
      <c r="A14" s="43" t="s">
        <v>23</v>
      </c>
      <c r="B14" s="70" t="s">
        <v>76</v>
      </c>
      <c r="C14" s="71">
        <v>9</v>
      </c>
      <c r="D14" s="93">
        <v>9508</v>
      </c>
      <c r="E14" s="46"/>
      <c r="F14" s="88" t="s">
        <v>69</v>
      </c>
    </row>
    <row r="15" spans="1:15" x14ac:dyDescent="0.25">
      <c r="A15" s="43" t="s">
        <v>23</v>
      </c>
      <c r="B15" s="70" t="s">
        <v>76</v>
      </c>
      <c r="C15" s="71">
        <v>9</v>
      </c>
      <c r="D15" s="93">
        <v>15847</v>
      </c>
      <c r="E15" s="46"/>
      <c r="F15" s="88" t="s">
        <v>69</v>
      </c>
    </row>
    <row r="16" spans="1:15" x14ac:dyDescent="0.25">
      <c r="A16" s="43"/>
      <c r="B16" s="70" t="s">
        <v>76</v>
      </c>
      <c r="C16" s="71">
        <v>9</v>
      </c>
      <c r="D16" s="93">
        <v>6659</v>
      </c>
      <c r="E16" s="46"/>
      <c r="F16" s="88" t="s">
        <v>69</v>
      </c>
    </row>
    <row r="17" spans="1:6" x14ac:dyDescent="0.25">
      <c r="A17" s="43"/>
      <c r="B17" s="70" t="s">
        <v>76</v>
      </c>
      <c r="C17" s="71">
        <v>9</v>
      </c>
      <c r="D17" s="111">
        <v>9508</v>
      </c>
      <c r="E17" s="46"/>
      <c r="F17" s="88" t="s">
        <v>68</v>
      </c>
    </row>
    <row r="18" spans="1:6" x14ac:dyDescent="0.25">
      <c r="A18" s="43"/>
      <c r="B18" s="70" t="s">
        <v>76</v>
      </c>
      <c r="C18" s="71">
        <v>9</v>
      </c>
      <c r="D18" s="111">
        <v>9508</v>
      </c>
      <c r="E18" s="46"/>
      <c r="F18" s="88" t="s">
        <v>68</v>
      </c>
    </row>
    <row r="19" spans="1:6" x14ac:dyDescent="0.25">
      <c r="A19" s="43"/>
      <c r="B19" s="70" t="s">
        <v>76</v>
      </c>
      <c r="C19" s="71">
        <v>9</v>
      </c>
      <c r="D19" s="111">
        <v>11325</v>
      </c>
      <c r="E19" s="46"/>
      <c r="F19" s="47" t="s">
        <v>30</v>
      </c>
    </row>
    <row r="20" spans="1:6" x14ac:dyDescent="0.25">
      <c r="A20" s="43"/>
      <c r="B20" s="70" t="s">
        <v>76</v>
      </c>
      <c r="C20" s="71">
        <v>9</v>
      </c>
      <c r="D20" s="49">
        <v>60967</v>
      </c>
      <c r="E20" s="46"/>
      <c r="F20" s="47" t="s">
        <v>31</v>
      </c>
    </row>
    <row r="21" spans="1:6" x14ac:dyDescent="0.25">
      <c r="A21" s="43"/>
      <c r="B21" s="70" t="s">
        <v>76</v>
      </c>
      <c r="C21" s="71">
        <v>14</v>
      </c>
      <c r="D21" s="49">
        <v>13850</v>
      </c>
      <c r="E21" s="46"/>
      <c r="F21" s="47" t="s">
        <v>85</v>
      </c>
    </row>
    <row r="22" spans="1:6" x14ac:dyDescent="0.25">
      <c r="A22" s="43"/>
      <c r="B22" s="70" t="s">
        <v>76</v>
      </c>
      <c r="C22" s="71">
        <v>25</v>
      </c>
      <c r="D22" s="49">
        <v>-13850</v>
      </c>
      <c r="E22" s="46"/>
      <c r="F22" s="47" t="s">
        <v>86</v>
      </c>
    </row>
    <row r="23" spans="1:6" x14ac:dyDescent="0.25">
      <c r="A23" s="43"/>
      <c r="B23" s="70" t="s">
        <v>76</v>
      </c>
      <c r="C23" s="71">
        <v>28</v>
      </c>
      <c r="D23" s="49">
        <v>6925</v>
      </c>
      <c r="E23" s="46"/>
      <c r="F23" s="47" t="s">
        <v>87</v>
      </c>
    </row>
    <row r="24" spans="1:6" x14ac:dyDescent="0.25">
      <c r="A24" s="43"/>
      <c r="B24" s="70" t="s">
        <v>76</v>
      </c>
      <c r="C24" s="71">
        <v>28</v>
      </c>
      <c r="D24" s="49">
        <v>6925</v>
      </c>
      <c r="E24" s="46"/>
      <c r="F24" s="47" t="s">
        <v>87</v>
      </c>
    </row>
    <row r="25" spans="1:6" x14ac:dyDescent="0.25">
      <c r="A25" s="43"/>
      <c r="B25" s="70"/>
      <c r="C25" s="71"/>
      <c r="D25" s="49"/>
      <c r="E25" s="46"/>
      <c r="F25" s="47"/>
    </row>
    <row r="26" spans="1:6" x14ac:dyDescent="0.25">
      <c r="A26" s="43" t="s">
        <v>23</v>
      </c>
      <c r="B26" s="44"/>
      <c r="C26" s="44"/>
      <c r="D26" s="49"/>
      <c r="E26" s="46" t="s">
        <v>23</v>
      </c>
      <c r="F26" s="47"/>
    </row>
    <row r="27" spans="1:6" x14ac:dyDescent="0.25">
      <c r="A27" s="48" t="s">
        <v>62</v>
      </c>
      <c r="B27" s="44"/>
      <c r="C27" s="44"/>
      <c r="D27" s="45">
        <f>SUM(D10:D24)</f>
        <v>178105.21</v>
      </c>
      <c r="E27" s="46" t="s">
        <v>23</v>
      </c>
      <c r="F27" s="50"/>
    </row>
    <row r="28" spans="1:6" ht="14.4" thickBot="1" x14ac:dyDescent="0.3">
      <c r="A28" s="51" t="s">
        <v>23</v>
      </c>
      <c r="B28" s="52"/>
      <c r="C28" s="52"/>
      <c r="D28" s="52" t="s">
        <v>23</v>
      </c>
      <c r="E28" s="53">
        <f>SUM(D9+D27)</f>
        <v>1262385.8699999999</v>
      </c>
      <c r="F28" s="54" t="s">
        <v>23</v>
      </c>
    </row>
  </sheetData>
  <sheetProtection algorithmName="SHA-512" hashValue="Rttg/JAl5M+0N6Ja1aJwoUstanTXojZqk40gI0p25yXobI9h9BOEd4zPpXqHgbiex1yU0V2Scm7yZzv557gTFQ==" saltValue="2c171BQs1IZWXolirib1Bg==" spinCount="100000" sheet="1" objects="1" scenarios="1"/>
  <mergeCells count="1">
    <mergeCell ref="A5:C5"/>
  </mergeCells>
  <phoneticPr fontId="30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6"/>
  <sheetViews>
    <sheetView tabSelected="1" workbookViewId="0">
      <selection activeCell="K22" sqref="K22"/>
    </sheetView>
  </sheetViews>
  <sheetFormatPr defaultRowHeight="14.4" x14ac:dyDescent="0.3"/>
  <cols>
    <col min="1" max="1" width="12.6640625" customWidth="1"/>
    <col min="2" max="2" width="13.88671875" customWidth="1"/>
    <col min="3" max="3" width="30.33203125" customWidth="1"/>
    <col min="4" max="4" width="48.44140625" customWidth="1"/>
    <col min="5" max="5" width="16.88671875" bestFit="1" customWidth="1"/>
    <col min="7" max="7" width="15.5546875" customWidth="1"/>
  </cols>
  <sheetData>
    <row r="1" spans="1:5" x14ac:dyDescent="0.3">
      <c r="A1" s="1" t="s">
        <v>4</v>
      </c>
      <c r="B1" s="1"/>
      <c r="C1" s="1"/>
      <c r="D1" s="6"/>
      <c r="E1" s="6"/>
    </row>
    <row r="2" spans="1:5" x14ac:dyDescent="0.3">
      <c r="A2" s="8"/>
      <c r="B2" s="8"/>
      <c r="C2" s="8"/>
      <c r="D2" s="8"/>
      <c r="E2" s="8"/>
    </row>
    <row r="3" spans="1:5" x14ac:dyDescent="0.3">
      <c r="A3" s="1" t="s">
        <v>50</v>
      </c>
      <c r="B3" s="8"/>
      <c r="C3" s="8"/>
      <c r="D3" s="6"/>
      <c r="E3" s="6"/>
    </row>
    <row r="4" spans="1:5" x14ac:dyDescent="0.3">
      <c r="A4" s="6"/>
      <c r="B4" s="1"/>
      <c r="C4" s="1"/>
      <c r="D4" s="6"/>
      <c r="E4" s="6"/>
    </row>
    <row r="5" spans="1:5" x14ac:dyDescent="0.3">
      <c r="A5" s="4" t="s">
        <v>5</v>
      </c>
      <c r="B5" s="1" t="s">
        <v>74</v>
      </c>
      <c r="C5" s="1"/>
      <c r="D5" s="6"/>
      <c r="E5" s="6"/>
    </row>
    <row r="6" spans="1:5" ht="15" thickBot="1" x14ac:dyDescent="0.35">
      <c r="A6" s="6"/>
      <c r="B6" s="6"/>
      <c r="C6" s="6"/>
      <c r="D6" s="6"/>
      <c r="E6" s="6"/>
    </row>
    <row r="7" spans="1:5" x14ac:dyDescent="0.3">
      <c r="A7" s="33" t="s">
        <v>19</v>
      </c>
      <c r="B7" s="34" t="s">
        <v>20</v>
      </c>
      <c r="C7" s="34" t="s">
        <v>22</v>
      </c>
      <c r="D7" s="34" t="s">
        <v>21</v>
      </c>
      <c r="E7" s="3" t="s">
        <v>16</v>
      </c>
    </row>
    <row r="8" spans="1:5" ht="14.25" customHeight="1" x14ac:dyDescent="0.3">
      <c r="A8" s="60"/>
      <c r="B8" s="32"/>
      <c r="C8" s="32"/>
      <c r="D8" s="32"/>
      <c r="E8" s="164"/>
    </row>
    <row r="9" spans="1:5" x14ac:dyDescent="0.3">
      <c r="A9" s="80"/>
      <c r="B9" s="81"/>
      <c r="C9" s="32"/>
      <c r="D9" s="32"/>
      <c r="E9" s="82"/>
    </row>
    <row r="10" spans="1:5" x14ac:dyDescent="0.3">
      <c r="A10" s="80"/>
      <c r="B10" s="81"/>
      <c r="C10" s="81"/>
      <c r="D10" s="81"/>
      <c r="E10" s="83"/>
    </row>
    <row r="11" spans="1:5" x14ac:dyDescent="0.3">
      <c r="A11" s="80"/>
      <c r="B11" s="81"/>
      <c r="C11" s="81"/>
      <c r="D11" s="81"/>
      <c r="E11" s="83"/>
    </row>
    <row r="12" spans="1:5" x14ac:dyDescent="0.3">
      <c r="A12" s="80"/>
      <c r="B12" s="81"/>
      <c r="C12" s="81"/>
      <c r="D12" s="81"/>
      <c r="E12" s="83"/>
    </row>
    <row r="13" spans="1:5" x14ac:dyDescent="0.3">
      <c r="A13" s="80"/>
      <c r="B13" s="81"/>
      <c r="C13" s="81"/>
      <c r="D13" s="81"/>
      <c r="E13" s="84"/>
    </row>
    <row r="14" spans="1:5" x14ac:dyDescent="0.3">
      <c r="A14" s="77"/>
      <c r="B14" s="78"/>
      <c r="C14" s="78"/>
      <c r="D14" s="78"/>
      <c r="E14" s="79"/>
    </row>
    <row r="16" spans="1:5" ht="15" thickBot="1" x14ac:dyDescent="0.35">
      <c r="A16" s="192" t="s">
        <v>75</v>
      </c>
      <c r="B16" s="193"/>
      <c r="C16" s="193"/>
      <c r="D16" s="7"/>
      <c r="E16" s="63">
        <f>SUM(E8:E15)</f>
        <v>0</v>
      </c>
    </row>
  </sheetData>
  <sheetProtection algorithmName="SHA-512" hashValue="6yKAtZFYWOq0sycOb7g44bq9DVvZeYM3+c51Z2rRP9YPyCsoOhBNgkt3iu9/jnZhdBfJa64ZHbnhvylZs/Vdwg==" saltValue="Mrq3h+busuHYb4c90y94wQ==" spinCount="100000" sheet="1" objects="1" scenarios="1"/>
  <mergeCells count="1"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6</vt:i4>
      </vt:variant>
    </vt:vector>
  </HeadingPairs>
  <TitlesOfParts>
    <vt:vector size="6" baseType="lpstr">
      <vt:lpstr>pers neincadrate cu handicap</vt:lpstr>
      <vt:lpstr>personal </vt:lpstr>
      <vt:lpstr>materiale</vt:lpstr>
      <vt:lpstr>investitii</vt:lpstr>
      <vt:lpstr>POCIDIF</vt:lpstr>
      <vt:lpstr>contrib.si cotiz.la organ.int.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Anisoara Sandu</dc:creator>
  <cp:lastModifiedBy>Maria Tudorache</cp:lastModifiedBy>
  <cp:lastPrinted>2026-01-30T09:39:05Z</cp:lastPrinted>
  <dcterms:created xsi:type="dcterms:W3CDTF">2017-08-28T11:49:35Z</dcterms:created>
  <dcterms:modified xsi:type="dcterms:W3CDTF">2026-10-15T12:06:30Z</dcterms:modified>
</cp:coreProperties>
</file>