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9040" windowHeight="15720" activeTab="1"/>
  </bookViews>
  <sheets>
    <sheet name="pers neincadrate cu handicap" sheetId="6" r:id="rId1"/>
    <sheet name="personal " sheetId="5" r:id="rId2"/>
    <sheet name="materiale" sheetId="2" r:id="rId3"/>
    <sheet name="investitii" sheetId="4" r:id="rId4"/>
    <sheet name="poca" sheetId="7" r:id="rId5"/>
    <sheet name="contrib.si cotiz.la organ.int." sheetId="8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03" i="5" l="1"/>
  <c r="D203" i="5"/>
  <c r="E220" i="5"/>
  <c r="D219" i="5"/>
  <c r="F99" i="2"/>
  <c r="E20" i="4"/>
  <c r="D66" i="5"/>
  <c r="D212" i="5" l="1"/>
  <c r="E213" i="5" s="1"/>
  <c r="D170" i="5"/>
  <c r="D160" i="5"/>
  <c r="D21" i="7" l="1"/>
  <c r="E22" i="7"/>
  <c r="D34" i="7"/>
  <c r="E35" i="7" s="1"/>
  <c r="E11" i="6"/>
  <c r="D113" i="5"/>
  <c r="E114" i="5" l="1"/>
  <c r="E16" i="8" l="1"/>
  <c r="D208" i="5" l="1"/>
  <c r="E67" i="5" l="1"/>
  <c r="D183" i="5" l="1"/>
  <c r="E209" i="5" l="1"/>
  <c r="E184" i="5" l="1"/>
  <c r="E171" i="5"/>
  <c r="E161" i="5"/>
  <c r="E223" i="5" l="1"/>
</calcChain>
</file>

<file path=xl/sharedStrings.xml><?xml version="1.0" encoding="utf-8"?>
<sst xmlns="http://schemas.openxmlformats.org/spreadsheetml/2006/main" count="886" uniqueCount="205">
  <si>
    <t>Nr.crt</t>
  </si>
  <si>
    <t>DATA</t>
  </si>
  <si>
    <t>ORDIN DE PLATA/ CEC/ FOAIE DE VARSAMANT</t>
  </si>
  <si>
    <t>TOTAL</t>
  </si>
  <si>
    <t>OFICIUL DE STAT PENTRU INVENTII SI MARCI</t>
  </si>
  <si>
    <t>perioada:</t>
  </si>
  <si>
    <t>LUNA</t>
  </si>
  <si>
    <t>Ziua</t>
  </si>
  <si>
    <t xml:space="preserve">SUMA </t>
  </si>
  <si>
    <t>Subtotal 10.01.01</t>
  </si>
  <si>
    <t>10.01.01</t>
  </si>
  <si>
    <t>Total 10.01.01</t>
  </si>
  <si>
    <t>Subtotal 10.01.06</t>
  </si>
  <si>
    <t>10.01.06</t>
  </si>
  <si>
    <t>Total 10.01.06</t>
  </si>
  <si>
    <t>FURNIZOR/BENEFICIAR</t>
  </si>
  <si>
    <t>SUMA</t>
  </si>
  <si>
    <t>CAP 51 01 04 "ALTE ORGANE ALE AUTORITATILOR PUBLICE" TITL. 20 "BUNURI SI SERVICII"</t>
  </si>
  <si>
    <t>CAP 51 01 04 "ALTE ORGANE ALE AUTORITATILOR PUBLICE" TITL. 71 "ACTIVE NEFINANCIARE"</t>
  </si>
  <si>
    <t>Data</t>
  </si>
  <si>
    <t>Document</t>
  </si>
  <si>
    <t>Explicaţii</t>
  </si>
  <si>
    <t>Furnizor/Beneficiar suma</t>
  </si>
  <si>
    <t>-</t>
  </si>
  <si>
    <t>Subtotal 10.01.05</t>
  </si>
  <si>
    <t>10.01.05</t>
  </si>
  <si>
    <t>Total 10.01.05</t>
  </si>
  <si>
    <t>CAP 51 01 04 "ALTE ORGANE ALE AUTORITATILOR PUBLICE" TITL. 10</t>
  </si>
  <si>
    <t xml:space="preserve"> "CHELTUIELI DE PERSONAL"</t>
  </si>
  <si>
    <t>EXPLICATII</t>
  </si>
  <si>
    <t>IMPOZIT SALARII</t>
  </si>
  <si>
    <t>CONTRIBUTII ANGAJAT BFS</t>
  </si>
  <si>
    <t>Subtotal 10.03.07</t>
  </si>
  <si>
    <t>Total 10.03.07</t>
  </si>
  <si>
    <t>10.03.07</t>
  </si>
  <si>
    <t>ALIMENTARE CONT CARD SALARIU</t>
  </si>
  <si>
    <t>Subtotal 59.40.00</t>
  </si>
  <si>
    <t>Total 59.40.00</t>
  </si>
  <si>
    <t xml:space="preserve">59.40.00   </t>
  </si>
  <si>
    <t>Subtotal 10.01.30</t>
  </si>
  <si>
    <t>10.01.30</t>
  </si>
  <si>
    <t>Total 10.01.30</t>
  </si>
  <si>
    <t>CONTRIBUTIE ASIGURATORIE PENTRU MUNCA</t>
  </si>
  <si>
    <t>Subtotal 10.01.17</t>
  </si>
  <si>
    <t>10.01.17</t>
  </si>
  <si>
    <t>Total 10.01.17</t>
  </si>
  <si>
    <t xml:space="preserve">ALIMENTARE CONT CARD SALARIU </t>
  </si>
  <si>
    <t>Subtotal 10.02.06</t>
  </si>
  <si>
    <t xml:space="preserve">Total 10.02.06 </t>
  </si>
  <si>
    <t>Subtotal 10.01.13</t>
  </si>
  <si>
    <t>Total 10.01.13</t>
  </si>
  <si>
    <t>Subtotal 58.02.01</t>
  </si>
  <si>
    <t>Total 58.02.01</t>
  </si>
  <si>
    <t>58.02.01</t>
  </si>
  <si>
    <t>Subtotal 58.02.02</t>
  </si>
  <si>
    <t>Total 58.02.02</t>
  </si>
  <si>
    <t>58.02.02</t>
  </si>
  <si>
    <t>CAP 59 40 00 "SUME AFERENTE PERSOANELOR CU HANDICAP NEINCADRATE" TITL. IX</t>
  </si>
  <si>
    <t xml:space="preserve">CAP 58 00 00 "PROIECTE CU FINANTARE DIN FONDURI EXTERNE NERAMBRURSABILE" </t>
  </si>
  <si>
    <t>ALIMENTARE CONT CARD SALARII</t>
  </si>
  <si>
    <t xml:space="preserve">CAP 55 02 01 "CONTRIBUTII SI COTIZATII LA ORGANISMELE INTERNATIONALE" </t>
  </si>
  <si>
    <t>Subtotal 10.01.16</t>
  </si>
  <si>
    <t>Total 10.01.16</t>
  </si>
  <si>
    <t>COTIZATII SINDICAT</t>
  </si>
  <si>
    <t>ALIMENTARE CONT CARD SALARII BTRL</t>
  </si>
  <si>
    <t>ALIMENTARE CONT CARD SALARII RAIFFEISEN</t>
  </si>
  <si>
    <t>RIDICARE NUMERAR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</si>
  <si>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</si>
  <si>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GARANTIE MATERIALA GESTIONARI OSIM</t>
  </si>
  <si>
    <t>PENSIE PRIVATA N.A.</t>
  </si>
  <si>
    <t>PENSIE ALIMENTARA DE LA P.C.</t>
  </si>
  <si>
    <t>PENSIE PRIVATA V.I.</t>
  </si>
  <si>
    <t>PENSIE PRIVATA S.F.</t>
  </si>
  <si>
    <t>PENSIE PRIVATA N.L.</t>
  </si>
  <si>
    <t>PENSIE PRIVATA G.M.</t>
  </si>
  <si>
    <t>DEPUNERE NUMERAR - REINTREGIRE CONT</t>
  </si>
  <si>
    <t>PENSIE PRIVATA G.S.</t>
  </si>
  <si>
    <t>COMANDA VOUCHERE VACANTA</t>
  </si>
  <si>
    <t>perioada: 01-30 APRILIE</t>
  </si>
  <si>
    <t>01-30 APRILIE</t>
  </si>
  <si>
    <t>TOTAL APRILIE</t>
  </si>
  <si>
    <t>Total plati APRILIE</t>
  </si>
  <si>
    <t>aprilie</t>
  </si>
  <si>
    <t>mai</t>
  </si>
  <si>
    <t>POPRIRE SALARIU N.D.</t>
  </si>
  <si>
    <t>POPRIRE SALARIU S.R.</t>
  </si>
  <si>
    <t>POPRIRE SALARIU P.O.</t>
  </si>
  <si>
    <t>CONTRIBUTIE ANGAJAT BFS</t>
  </si>
  <si>
    <t>OPTIM CONCEPT DESIGN SRL</t>
  </si>
  <si>
    <t>MENT.ECHIPAM.CLIMATIZ. MARTIE 2024</t>
  </si>
  <si>
    <t>ASOC.PROPRIETARI I.GHICA</t>
  </si>
  <si>
    <t>CHELT.INTRET. GHICA 3 AUG-DEC 2023</t>
  </si>
  <si>
    <t>TORNADO GOMAR TRADE SRL</t>
  </si>
  <si>
    <t>ANVELOPE VARA</t>
  </si>
  <si>
    <t>OSIM</t>
  </si>
  <si>
    <t>VIPER ALARMS SRL</t>
  </si>
  <si>
    <t>SERV.SPALATORIE AUTO MARTIE 2024</t>
  </si>
  <si>
    <t>PFA MIU ALEXANDRU DOREL</t>
  </si>
  <si>
    <t>SERV.MENT. SISTEME EL. MARTIE 2024</t>
  </si>
  <si>
    <t>BTM CORPORATE SECURITY SRL</t>
  </si>
  <si>
    <t>SERV.PAZA MARTIE 2024</t>
  </si>
  <si>
    <t>ROBOSTO LOGISTIK SRL</t>
  </si>
  <si>
    <t>SUPRAVEGHERE RSVTI MARTIE 2024</t>
  </si>
  <si>
    <t>CUMPANA 1993 SRL</t>
  </si>
  <si>
    <t>PACHET BIDOANE APA APRILIE 2024 16L</t>
  </si>
  <si>
    <t>SERV. IGIENIZARE DOZATOARE APA</t>
  </si>
  <si>
    <t>IDEAL INVEST SERV. SRL</t>
  </si>
  <si>
    <t>CVAL.SERV.CURATENIE MARTIE 2024</t>
  </si>
  <si>
    <t>SCHIMBARE ANVELOPE AUTO</t>
  </si>
  <si>
    <t>MINISTERUL AFACERILOR EXT.</t>
  </si>
  <si>
    <t>PASAPORT SERV. VALEANU R.</t>
  </si>
  <si>
    <t>TREI D PLUS SRL</t>
  </si>
  <si>
    <t>PREST. SERV. DDD</t>
  </si>
  <si>
    <t>MIN.AFACERILOR EXTERNE</t>
  </si>
  <si>
    <t>PASAPORT SERV. MELLAK SERENA</t>
  </si>
  <si>
    <t>SERV.MENT. SISTEME EL. APRILIE 2024</t>
  </si>
  <si>
    <t>CENTRAL SERVICE INSTAL SRL</t>
  </si>
  <si>
    <t>MANOPERA REPARATIE CENTRALA</t>
  </si>
  <si>
    <t>MAT. REPARATIE CENTRALA TERMICA</t>
  </si>
  <si>
    <t>ASCENSORUL SA</t>
  </si>
  <si>
    <t>PRESTARI SERVICII APRILIE 2024</t>
  </si>
  <si>
    <t>GERMAN TOP TRADING SRL</t>
  </si>
  <si>
    <t>POMPA RECIRC.SI SERV. MONTARE</t>
  </si>
  <si>
    <t>MENT.ECHIPAM.CLIMATIZ. APRILIE 2024</t>
  </si>
  <si>
    <t>VIC INSERO SRL</t>
  </si>
  <si>
    <t>WASTE TONER</t>
  </si>
  <si>
    <t>MEDA CONSULT SRL</t>
  </si>
  <si>
    <t>TONERE CTR. SUBSECV.12</t>
  </si>
  <si>
    <t>MIDA SOFT BUSINESS SRL</t>
  </si>
  <si>
    <t>PACHET PIESE CANON</t>
  </si>
  <si>
    <t>FILUM NETWORKS SRL</t>
  </si>
  <si>
    <t>SERV.MENT.SEC.MARTIE 2024</t>
  </si>
  <si>
    <t>SERV.MENT.SEC.APRILIE 2024</t>
  </si>
  <si>
    <t>DIGITRONIX TECHNOLOGY SRL</t>
  </si>
  <si>
    <t>SERV.MENT.ECHIPAM. IT MARTIE 2024</t>
  </si>
  <si>
    <t>CRISTALSOFT SRL</t>
  </si>
  <si>
    <t>INSTALARE E-FACTURA</t>
  </si>
  <si>
    <t>SERV.MENT. SOFT CONTAB. APRILIE 2024</t>
  </si>
  <si>
    <t>TONERE CTR SUBSECV. 13</t>
  </si>
  <si>
    <t>DANTE INTERNATIONAL SA</t>
  </si>
  <si>
    <t>MOUSE WIRELESS</t>
  </si>
  <si>
    <t>CTCE PIATRA NEAMT SA</t>
  </si>
  <si>
    <t>ACTUALIZ.LEGIS MARTIE 2024</t>
  </si>
  <si>
    <t>ACCENT SERVICES ZONE SRL</t>
  </si>
  <si>
    <t>SERV.MENT.ECHIPAM. APRILIE 2024</t>
  </si>
  <si>
    <t>WECO TMC SRL</t>
  </si>
  <si>
    <t>BILETE AVION</t>
  </si>
  <si>
    <t>SERVICIU MEDICAL</t>
  </si>
  <si>
    <t>OLIMPIC INTERNAT.TURISM SRL</t>
  </si>
  <si>
    <t>PRO WASH DETAILING SRL</t>
  </si>
  <si>
    <t>CANISTRE</t>
  </si>
  <si>
    <t>DINAMIC LINE DISTRIBUTION</t>
  </si>
  <si>
    <t>CARUCIOR INOX</t>
  </si>
  <si>
    <t>BRITISH COUNCIL</t>
  </si>
  <si>
    <t>MANUALE LB. ENGLEZA</t>
  </si>
  <si>
    <t>SERV SSM SU MARTIE 2024</t>
  </si>
  <si>
    <t>CENTRUL MEDICAL UNIREA SRL</t>
  </si>
  <si>
    <t>SERV.MED., MED.MUNCII MARTIE 2024</t>
  </si>
  <si>
    <t>FINAL MANAG. SOLUTIONS SRL</t>
  </si>
  <si>
    <t>INLOCUIRE TRUSE SANITARE</t>
  </si>
  <si>
    <t>BIRO MEDIA TRADING SRL</t>
  </si>
  <si>
    <t>FOLIE LAMINARE</t>
  </si>
  <si>
    <t>DNS BIROTICA SRL</t>
  </si>
  <si>
    <t>SFOARA BUMBAC</t>
  </si>
  <si>
    <t>ACOMI DINAMIC SRL</t>
  </si>
  <si>
    <t>DOSAR CU SINA</t>
  </si>
  <si>
    <t>CUTII DE ARHIVARE</t>
  </si>
  <si>
    <t>MARKER CU VOPSEA</t>
  </si>
  <si>
    <t>PLICURI</t>
  </si>
  <si>
    <t>COMP.MUNICIP.IMOB SA</t>
  </si>
  <si>
    <t>FOLOSINTA SPATIU APRILIE 2024</t>
  </si>
  <si>
    <t>ARCHIVIT SRL</t>
  </si>
  <si>
    <t>CONTINUARE STOCARE ARHIVA MARTIE 2024</t>
  </si>
  <si>
    <t>CURSURI FORMARE LINGV. ENGLEZA</t>
  </si>
  <si>
    <t>MATERIALE REPARATIE CENTRALA</t>
  </si>
  <si>
    <t>PROMPT SERVICE CLIMA SRL</t>
  </si>
  <si>
    <t>AERE CONDITIONATE DAIKIN</t>
  </si>
  <si>
    <t>BCR SA</t>
  </si>
  <si>
    <t>COMISION TRANZ.CARDURI MARTIE 2024</t>
  </si>
  <si>
    <t>VODAFONE ROMANIA SA</t>
  </si>
  <si>
    <t>ABONAM.TV MARTIE 2024</t>
  </si>
  <si>
    <t>SERV.TELEF. FIXA MARTIE 2024</t>
  </si>
  <si>
    <t>RCS RDS SA</t>
  </si>
  <si>
    <t>ABONAM. INTERNET APRILIE 2024</t>
  </si>
  <si>
    <t>TELEF.MOBILA APRILIE 2024</t>
  </si>
  <si>
    <t>SERV.WIFI SI DATE MOBILE MARTIE 2024</t>
  </si>
  <si>
    <t>CN POSTA ROMANA</t>
  </si>
  <si>
    <t>CVAL. ALIMENTARE MASINA DE FRANCAT</t>
  </si>
  <si>
    <t>RETRAGERE NUMERAR</t>
  </si>
  <si>
    <t>CVAL. GAZE GICA 3 AUG-DEC.2023</t>
  </si>
  <si>
    <t>PPC ENERGIE MUNTENIA SA</t>
  </si>
  <si>
    <t>CVAL.CONSUM ENERG.EL.FEBR. 2024</t>
  </si>
  <si>
    <t>ENGIE ROMANIA SA</t>
  </si>
  <si>
    <t>CVAL.CONSUM GAZE MARTIE 2024</t>
  </si>
  <si>
    <t>APA NOVA BUC. SA</t>
  </si>
  <si>
    <t>CVAL.CONSUM APA</t>
  </si>
  <si>
    <t>19.04.2024</t>
  </si>
  <si>
    <t>22.04.2024</t>
  </si>
  <si>
    <t>OMPI</t>
  </si>
  <si>
    <t>OEB</t>
  </si>
  <si>
    <t>taxe PCT</t>
  </si>
  <si>
    <t>mentinere in vigoare PCT art. 39</t>
  </si>
  <si>
    <t>EPOQUE</t>
  </si>
  <si>
    <t>DEPL EXTERNE</t>
  </si>
  <si>
    <t>COMISION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</si>
</sst>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_-* #,##0.00\ _l_e_i_-;\-* #,##0.00\ _l_e_i_-;_-* \-??\ _l_e_i_-;_-@_-"/>
    <numFmt numFmtId="166" formatCode="#,###.00"/>
  </numFmts>
  <fonts count="31" x14ac:knownFonts="1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sz val="10"/>
      <color rgb="FF000000"/>
      <name val="Arial"/>
      <family val="2"/>
      <charset val="238"/>
    </font>
    <font>
      <sz val="10"/>
      <color rgb="FF000000"/>
      <name val="Arial"/>
      <family val="2"/>
    </font>
    <font>
      <sz val="8"/>
      <name val="Calibri"/>
      <family val="2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49">
    <xf numFmtId="0" fontId="0" fillId="0" borderId="0"/>
    <xf numFmtId="0" fontId="1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1" fillId="0" borderId="0"/>
    <xf numFmtId="0" fontId="15" fillId="0" borderId="0"/>
    <xf numFmtId="0" fontId="1" fillId="0" borderId="0"/>
    <xf numFmtId="0" fontId="1" fillId="0" borderId="0"/>
    <xf numFmtId="0" fontId="1" fillId="23" borderId="7" applyNumberFormat="0" applyAlignment="0" applyProtection="0"/>
    <xf numFmtId="0" fontId="16" fillId="20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</cellStyleXfs>
  <cellXfs count="177">
    <xf numFmtId="0" fontId="0" fillId="0" borderId="0" xfId="0"/>
    <xf numFmtId="0" fontId="20" fillId="0" borderId="0" xfId="40" applyFont="1"/>
    <xf numFmtId="0" fontId="20" fillId="0" borderId="0" xfId="40" applyFont="1" applyAlignment="1">
      <alignment horizontal="right"/>
    </xf>
    <xf numFmtId="0" fontId="20" fillId="0" borderId="13" xfId="40" applyFont="1" applyBorder="1" applyAlignment="1">
      <alignment horizontal="center" vertical="center"/>
    </xf>
    <xf numFmtId="0" fontId="20" fillId="0" borderId="0" xfId="40" applyFont="1" applyAlignment="1">
      <alignment horizontal="left"/>
    </xf>
    <xf numFmtId="14" fontId="20" fillId="0" borderId="0" xfId="40" applyNumberFormat="1" applyFont="1" applyAlignment="1">
      <alignment horizontal="left"/>
    </xf>
    <xf numFmtId="0" fontId="1" fillId="0" borderId="0" xfId="40"/>
    <xf numFmtId="0" fontId="1" fillId="0" borderId="15" xfId="40" applyBorder="1"/>
    <xf numFmtId="0" fontId="21" fillId="0" borderId="0" xfId="0" applyFont="1"/>
    <xf numFmtId="0" fontId="24" fillId="0" borderId="0" xfId="0" applyFont="1" applyAlignment="1">
      <alignment vertical="center"/>
    </xf>
    <xf numFmtId="0" fontId="25" fillId="0" borderId="0" xfId="0" applyFont="1"/>
    <xf numFmtId="0" fontId="20" fillId="0" borderId="12" xfId="40" applyFont="1" applyBorder="1" applyAlignment="1">
      <alignment horizontal="center" vertical="center" wrapText="1"/>
    </xf>
    <xf numFmtId="4" fontId="25" fillId="0" borderId="0" xfId="0" applyNumberFormat="1" applyFont="1"/>
    <xf numFmtId="0" fontId="25" fillId="24" borderId="0" xfId="0" applyFont="1" applyFill="1"/>
    <xf numFmtId="0" fontId="1" fillId="24" borderId="10" xfId="40" applyFill="1" applyBorder="1" applyAlignment="1">
      <alignment horizontal="center" vertical="center" wrapText="1"/>
    </xf>
    <xf numFmtId="4" fontId="20" fillId="24" borderId="10" xfId="40" applyNumberFormat="1" applyFont="1" applyFill="1" applyBorder="1" applyAlignment="1">
      <alignment horizontal="center" vertical="center" wrapText="1"/>
    </xf>
    <xf numFmtId="0" fontId="1" fillId="24" borderId="17" xfId="40" applyFill="1" applyBorder="1" applyAlignment="1">
      <alignment wrapText="1"/>
    </xf>
    <xf numFmtId="0" fontId="21" fillId="24" borderId="14" xfId="0" applyFont="1" applyFill="1" applyBorder="1" applyAlignment="1">
      <alignment horizontal="center" vertical="center" wrapText="1"/>
    </xf>
    <xf numFmtId="4" fontId="21" fillId="0" borderId="0" xfId="0" applyNumberFormat="1" applyFont="1"/>
    <xf numFmtId="0" fontId="20" fillId="0" borderId="0" xfId="4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1" fillId="24" borderId="15" xfId="40" applyFill="1" applyBorder="1" applyAlignment="1">
      <alignment horizontal="center" vertical="center" wrapText="1"/>
    </xf>
    <xf numFmtId="0" fontId="21" fillId="24" borderId="16" xfId="0" applyFont="1" applyFill="1" applyBorder="1" applyAlignment="1">
      <alignment horizontal="center" wrapText="1"/>
    </xf>
    <xf numFmtId="0" fontId="21" fillId="0" borderId="0" xfId="0" applyFont="1" applyAlignment="1">
      <alignment horizontal="center" vertical="center" wrapText="1"/>
    </xf>
    <xf numFmtId="0" fontId="1" fillId="24" borderId="0" xfId="40" applyFill="1" applyAlignment="1">
      <alignment horizontal="center" vertical="center" wrapText="1"/>
    </xf>
    <xf numFmtId="4" fontId="22" fillId="0" borderId="0" xfId="0" applyNumberFormat="1" applyFont="1" applyAlignment="1">
      <alignment horizontal="center" vertical="center"/>
    </xf>
    <xf numFmtId="0" fontId="21" fillId="24" borderId="0" xfId="0" applyFont="1" applyFill="1" applyAlignment="1">
      <alignment horizontal="center" wrapText="1"/>
    </xf>
    <xf numFmtId="0" fontId="26" fillId="24" borderId="17" xfId="40" applyFont="1" applyFill="1" applyBorder="1" applyAlignment="1">
      <alignment horizontal="left" wrapText="1"/>
    </xf>
    <xf numFmtId="0" fontId="21" fillId="24" borderId="14" xfId="0" applyFont="1" applyFill="1" applyBorder="1" applyAlignment="1">
      <alignment vertical="center" wrapText="1"/>
    </xf>
    <xf numFmtId="0" fontId="1" fillId="24" borderId="11" xfId="40" applyFill="1" applyBorder="1" applyAlignment="1">
      <alignment horizontal="center" wrapText="1"/>
    </xf>
    <xf numFmtId="0" fontId="20" fillId="24" borderId="12" xfId="40" applyFont="1" applyFill="1" applyBorder="1" applyAlignment="1">
      <alignment horizontal="center" wrapText="1"/>
    </xf>
    <xf numFmtId="0" fontId="20" fillId="24" borderId="12" xfId="40" applyFont="1" applyFill="1" applyBorder="1" applyAlignment="1">
      <alignment horizontal="center" vertical="center" wrapText="1"/>
    </xf>
    <xf numFmtId="0" fontId="20" fillId="24" borderId="13" xfId="40" applyFont="1" applyFill="1" applyBorder="1" applyAlignment="1">
      <alignment horizontal="center" wrapText="1"/>
    </xf>
    <xf numFmtId="0" fontId="21" fillId="24" borderId="18" xfId="0" applyFont="1" applyFill="1" applyBorder="1" applyAlignment="1">
      <alignment horizontal="center" vertical="center" wrapText="1"/>
    </xf>
    <xf numFmtId="4" fontId="22" fillId="24" borderId="15" xfId="0" applyNumberFormat="1" applyFont="1" applyFill="1" applyBorder="1" applyAlignment="1">
      <alignment horizontal="center" vertical="center"/>
    </xf>
    <xf numFmtId="0" fontId="28" fillId="0" borderId="10" xfId="41" applyFont="1" applyBorder="1" applyAlignment="1">
      <alignment horizontal="left"/>
    </xf>
    <xf numFmtId="0" fontId="23" fillId="0" borderId="11" xfId="41" applyFont="1" applyBorder="1" applyAlignment="1">
      <alignment horizontal="center"/>
    </xf>
    <xf numFmtId="0" fontId="23" fillId="0" borderId="12" xfId="41" applyFont="1" applyBorder="1" applyAlignment="1">
      <alignment horizontal="center"/>
    </xf>
    <xf numFmtId="0" fontId="1" fillId="0" borderId="11" xfId="40" applyBorder="1" applyAlignment="1">
      <alignment horizontal="center" wrapText="1"/>
    </xf>
    <xf numFmtId="0" fontId="20" fillId="0" borderId="13" xfId="40" applyFont="1" applyBorder="1" applyAlignment="1">
      <alignment horizontal="center" vertical="center" wrapText="1"/>
    </xf>
    <xf numFmtId="4" fontId="27" fillId="24" borderId="10" xfId="40" applyNumberFormat="1" applyFont="1" applyFill="1" applyBorder="1" applyAlignment="1">
      <alignment vertical="center" wrapText="1"/>
    </xf>
    <xf numFmtId="0" fontId="27" fillId="24" borderId="17" xfId="40" applyFont="1" applyFill="1" applyBorder="1" applyAlignment="1">
      <alignment horizontal="left" vertical="center" wrapText="1"/>
    </xf>
    <xf numFmtId="0" fontId="26" fillId="24" borderId="18" xfId="40" applyFont="1" applyFill="1" applyBorder="1" applyAlignment="1">
      <alignment horizontal="left" wrapText="1"/>
    </xf>
    <xf numFmtId="4" fontId="1" fillId="24" borderId="15" xfId="40" applyNumberFormat="1" applyFill="1" applyBorder="1" applyAlignment="1">
      <alignment horizontal="center" vertical="center" wrapText="1"/>
    </xf>
    <xf numFmtId="4" fontId="20" fillId="24" borderId="15" xfId="40" applyNumberFormat="1" applyFont="1" applyFill="1" applyBorder="1" applyAlignment="1">
      <alignment horizontal="center" vertical="center" wrapText="1"/>
    </xf>
    <xf numFmtId="0" fontId="21" fillId="24" borderId="16" xfId="0" applyFont="1" applyFill="1" applyBorder="1" applyAlignment="1">
      <alignment horizontal="center" vertical="center" wrapText="1"/>
    </xf>
    <xf numFmtId="4" fontId="1" fillId="24" borderId="10" xfId="40" applyNumberFormat="1" applyFill="1" applyBorder="1" applyAlignment="1">
      <alignment horizontal="center" vertical="center" wrapText="1"/>
    </xf>
    <xf numFmtId="0" fontId="1" fillId="0" borderId="17" xfId="40" applyBorder="1" applyAlignment="1">
      <alignment horizontal="center" wrapText="1"/>
    </xf>
    <xf numFmtId="0" fontId="1" fillId="0" borderId="10" xfId="40" applyBorder="1" applyAlignment="1">
      <alignment horizontal="center" vertical="center" wrapText="1"/>
    </xf>
    <xf numFmtId="4" fontId="20" fillId="0" borderId="10" xfId="40" applyNumberFormat="1" applyFont="1" applyBorder="1" applyAlignment="1">
      <alignment horizontal="center" vertical="center" wrapText="1"/>
    </xf>
    <xf numFmtId="4" fontId="22" fillId="0" borderId="10" xfId="0" applyNumberFormat="1" applyFont="1" applyBorder="1" applyAlignment="1">
      <alignment horizontal="center" vertical="center"/>
    </xf>
    <xf numFmtId="0" fontId="21" fillId="0" borderId="14" xfId="0" applyFont="1" applyBorder="1"/>
    <xf numFmtId="0" fontId="20" fillId="0" borderId="17" xfId="40" applyFont="1" applyBorder="1" applyAlignment="1">
      <alignment horizontal="center" wrapText="1"/>
    </xf>
    <xf numFmtId="4" fontId="1" fillId="0" borderId="10" xfId="40" applyNumberFormat="1" applyBorder="1" applyAlignment="1">
      <alignment horizontal="center" vertical="center" wrapText="1"/>
    </xf>
    <xf numFmtId="0" fontId="21" fillId="0" borderId="14" xfId="0" applyFont="1" applyBorder="1" applyAlignment="1">
      <alignment horizontal="left" wrapText="1"/>
    </xf>
    <xf numFmtId="0" fontId="21" fillId="0" borderId="14" xfId="0" applyFont="1" applyBorder="1" applyAlignment="1">
      <alignment horizontal="left"/>
    </xf>
    <xf numFmtId="0" fontId="21" fillId="0" borderId="14" xfId="0" applyFont="1" applyBorder="1" applyAlignment="1">
      <alignment wrapText="1"/>
    </xf>
    <xf numFmtId="4" fontId="22" fillId="0" borderId="14" xfId="0" applyNumberFormat="1" applyFont="1" applyBorder="1" applyAlignment="1">
      <alignment horizontal="center" vertical="center"/>
    </xf>
    <xf numFmtId="0" fontId="1" fillId="0" borderId="18" xfId="40" applyBorder="1" applyAlignment="1">
      <alignment horizontal="center" wrapText="1"/>
    </xf>
    <xf numFmtId="0" fontId="1" fillId="0" borderId="15" xfId="40" applyBorder="1" applyAlignment="1">
      <alignment horizontal="center" vertical="center" wrapText="1"/>
    </xf>
    <xf numFmtId="4" fontId="1" fillId="0" borderId="15" xfId="40" applyNumberFormat="1" applyBorder="1" applyAlignment="1">
      <alignment horizontal="center" vertical="center" wrapText="1"/>
    </xf>
    <xf numFmtId="4" fontId="22" fillId="0" borderId="15" xfId="0" applyNumberFormat="1" applyFont="1" applyBorder="1" applyAlignment="1">
      <alignment horizontal="center" vertical="center"/>
    </xf>
    <xf numFmtId="4" fontId="22" fillId="0" borderId="16" xfId="0" applyNumberFormat="1" applyFont="1" applyBorder="1" applyAlignment="1">
      <alignment horizontal="center" vertical="center"/>
    </xf>
    <xf numFmtId="0" fontId="1" fillId="0" borderId="17" xfId="40" applyBorder="1" applyAlignment="1">
      <alignment horizontal="left" wrapText="1"/>
    </xf>
    <xf numFmtId="0" fontId="21" fillId="0" borderId="14" xfId="0" applyFont="1" applyBorder="1" applyAlignment="1">
      <alignment horizontal="center"/>
    </xf>
    <xf numFmtId="0" fontId="20" fillId="0" borderId="11" xfId="40" applyFont="1" applyBorder="1" applyAlignment="1">
      <alignment horizontal="center" vertical="center"/>
    </xf>
    <xf numFmtId="0" fontId="20" fillId="0" borderId="12" xfId="40" applyFont="1" applyBorder="1" applyAlignment="1">
      <alignment horizontal="center" vertical="center"/>
    </xf>
    <xf numFmtId="4" fontId="1" fillId="24" borderId="10" xfId="40" applyNumberFormat="1" applyFill="1" applyBorder="1" applyAlignment="1">
      <alignment horizontal="right" vertical="center" wrapText="1"/>
    </xf>
    <xf numFmtId="0" fontId="26" fillId="24" borderId="10" xfId="40" applyFont="1" applyFill="1" applyBorder="1" applyAlignment="1">
      <alignment horizontal="center" vertical="center" wrapText="1"/>
    </xf>
    <xf numFmtId="14" fontId="28" fillId="0" borderId="17" xfId="41" applyNumberFormat="1" applyFont="1" applyBorder="1" applyAlignment="1">
      <alignment horizontal="left" wrapText="1"/>
    </xf>
    <xf numFmtId="165" fontId="20" fillId="0" borderId="16" xfId="30" applyFont="1" applyFill="1" applyBorder="1" applyAlignment="1" applyProtection="1">
      <alignment horizontal="center"/>
    </xf>
    <xf numFmtId="2" fontId="1" fillId="24" borderId="14" xfId="40" applyNumberFormat="1" applyFill="1" applyBorder="1" applyAlignment="1">
      <alignment horizontal="center" vertical="center"/>
    </xf>
    <xf numFmtId="165" fontId="20" fillId="0" borderId="16" xfId="30" applyFont="1" applyFill="1" applyBorder="1" applyAlignment="1" applyProtection="1">
      <alignment horizontal="center" vertical="center"/>
    </xf>
    <xf numFmtId="2" fontId="1" fillId="24" borderId="23" xfId="40" applyNumberFormat="1" applyFill="1" applyBorder="1" applyAlignment="1">
      <alignment horizontal="center" vertical="center"/>
    </xf>
    <xf numFmtId="0" fontId="28" fillId="24" borderId="10" xfId="41" applyFont="1" applyFill="1" applyBorder="1" applyAlignment="1">
      <alignment horizontal="center"/>
    </xf>
    <xf numFmtId="0" fontId="28" fillId="24" borderId="22" xfId="41" applyFont="1" applyFill="1" applyBorder="1" applyAlignment="1">
      <alignment horizontal="center"/>
    </xf>
    <xf numFmtId="14" fontId="28" fillId="24" borderId="21" xfId="41" applyNumberFormat="1" applyFont="1" applyFill="1" applyBorder="1" applyAlignment="1">
      <alignment horizontal="center"/>
    </xf>
    <xf numFmtId="0" fontId="28" fillId="24" borderId="10" xfId="41" applyFont="1" applyFill="1" applyBorder="1" applyAlignment="1">
      <alignment horizontal="left"/>
    </xf>
    <xf numFmtId="0" fontId="28" fillId="24" borderId="22" xfId="41" applyFont="1" applyFill="1" applyBorder="1" applyAlignment="1">
      <alignment horizontal="left"/>
    </xf>
    <xf numFmtId="14" fontId="28" fillId="24" borderId="10" xfId="41" applyNumberFormat="1" applyFont="1" applyFill="1" applyBorder="1" applyAlignment="1">
      <alignment horizontal="center"/>
    </xf>
    <xf numFmtId="0" fontId="26" fillId="0" borderId="10" xfId="40" applyFont="1" applyBorder="1" applyAlignment="1">
      <alignment horizontal="center" vertical="center" wrapText="1"/>
    </xf>
    <xf numFmtId="0" fontId="26" fillId="0" borderId="10" xfId="40" applyFont="1" applyBorder="1" applyAlignment="1">
      <alignment horizontal="left" vertical="center"/>
    </xf>
    <xf numFmtId="14" fontId="26" fillId="0" borderId="10" xfId="40" applyNumberFormat="1" applyFont="1" applyBorder="1" applyAlignment="1">
      <alignment horizontal="left" vertical="center"/>
    </xf>
    <xf numFmtId="0" fontId="26" fillId="24" borderId="10" xfId="40" applyFont="1" applyFill="1" applyBorder="1"/>
    <xf numFmtId="0" fontId="26" fillId="24" borderId="10" xfId="40" applyFont="1" applyFill="1" applyBorder="1" applyAlignment="1">
      <alignment horizontal="center" vertical="center"/>
    </xf>
    <xf numFmtId="0" fontId="26" fillId="0" borderId="17" xfId="40" applyFont="1" applyBorder="1" applyAlignment="1">
      <alignment horizontal="center" vertical="center"/>
    </xf>
    <xf numFmtId="14" fontId="1" fillId="0" borderId="19" xfId="40" applyNumberFormat="1" applyBorder="1" applyAlignment="1">
      <alignment horizontal="left" vertical="center"/>
    </xf>
    <xf numFmtId="0" fontId="1" fillId="0" borderId="19" xfId="40" applyBorder="1" applyAlignment="1">
      <alignment horizontal="left" vertical="center"/>
    </xf>
    <xf numFmtId="14" fontId="26" fillId="0" borderId="19" xfId="40" applyNumberFormat="1" applyFont="1" applyBorder="1" applyAlignment="1">
      <alignment horizontal="left" vertical="center"/>
    </xf>
    <xf numFmtId="0" fontId="26" fillId="0" borderId="19" xfId="40" applyFont="1" applyBorder="1" applyAlignment="1">
      <alignment horizontal="left" vertical="center"/>
    </xf>
    <xf numFmtId="0" fontId="26" fillId="0" borderId="19" xfId="40" applyFont="1" applyBorder="1" applyAlignment="1">
      <alignment horizontal="center" vertical="center" wrapText="1"/>
    </xf>
    <xf numFmtId="0" fontId="20" fillId="0" borderId="10" xfId="40" applyFont="1" applyBorder="1" applyAlignment="1">
      <alignment horizontal="center" wrapText="1"/>
    </xf>
    <xf numFmtId="166" fontId="20" fillId="0" borderId="10" xfId="40" applyNumberFormat="1" applyFont="1" applyBorder="1" applyAlignment="1">
      <alignment horizontal="right" wrapText="1"/>
    </xf>
    <xf numFmtId="0" fontId="20" fillId="0" borderId="10" xfId="40" applyFont="1" applyBorder="1" applyAlignment="1">
      <alignment horizontal="center" vertical="center" wrapText="1"/>
    </xf>
    <xf numFmtId="0" fontId="20" fillId="0" borderId="14" xfId="40" applyFont="1" applyBorder="1" applyAlignment="1">
      <alignment horizontal="center" wrapText="1"/>
    </xf>
    <xf numFmtId="14" fontId="20" fillId="0" borderId="17" xfId="40" applyNumberFormat="1" applyFont="1" applyBorder="1" applyAlignment="1">
      <alignment horizontal="center" vertical="center" wrapText="1"/>
    </xf>
    <xf numFmtId="166" fontId="1" fillId="0" borderId="10" xfId="40" applyNumberFormat="1" applyBorder="1" applyAlignment="1">
      <alignment vertical="center" wrapText="1"/>
    </xf>
    <xf numFmtId="0" fontId="21" fillId="0" borderId="14" xfId="0" applyFont="1" applyBorder="1" applyAlignment="1">
      <alignment vertical="center" wrapText="1"/>
    </xf>
    <xf numFmtId="166" fontId="20" fillId="0" borderId="10" xfId="40" applyNumberFormat="1" applyFont="1" applyBorder="1" applyAlignment="1">
      <alignment wrapText="1"/>
    </xf>
    <xf numFmtId="0" fontId="21" fillId="0" borderId="14" xfId="0" applyFont="1" applyBorder="1" applyAlignment="1">
      <alignment horizontal="center" vertical="center" wrapText="1"/>
    </xf>
    <xf numFmtId="0" fontId="1" fillId="0" borderId="17" xfId="40" applyBorder="1" applyAlignment="1">
      <alignment horizontal="center" vertical="center" wrapText="1"/>
    </xf>
    <xf numFmtId="0" fontId="1" fillId="0" borderId="17" xfId="40" applyBorder="1" applyAlignment="1">
      <alignment horizontal="left" vertical="center" wrapText="1"/>
    </xf>
    <xf numFmtId="3" fontId="27" fillId="0" borderId="10" xfId="40" applyNumberFormat="1" applyFont="1" applyBorder="1" applyAlignment="1">
      <alignment horizontal="center" vertical="center" wrapText="1"/>
    </xf>
    <xf numFmtId="0" fontId="27" fillId="0" borderId="17" xfId="40" applyFont="1" applyBorder="1" applyAlignment="1">
      <alignment horizontal="center" vertical="center" wrapText="1"/>
    </xf>
    <xf numFmtId="4" fontId="1" fillId="0" borderId="10" xfId="40" applyNumberFormat="1" applyBorder="1" applyAlignment="1">
      <alignment horizontal="right" vertical="center" wrapText="1"/>
    </xf>
    <xf numFmtId="0" fontId="21" fillId="0" borderId="14" xfId="0" applyFont="1" applyBorder="1" applyAlignment="1">
      <alignment horizontal="left" vertical="top" wrapText="1"/>
    </xf>
    <xf numFmtId="4" fontId="27" fillId="0" borderId="10" xfId="40" applyNumberFormat="1" applyFont="1" applyBorder="1" applyAlignment="1">
      <alignment horizontal="center" vertical="center" wrapText="1"/>
    </xf>
    <xf numFmtId="0" fontId="21" fillId="0" borderId="14" xfId="0" applyFont="1" applyBorder="1" applyAlignment="1">
      <alignment horizontal="center" wrapText="1"/>
    </xf>
    <xf numFmtId="0" fontId="1" fillId="0" borderId="17" xfId="40" applyBorder="1" applyAlignment="1">
      <alignment wrapText="1"/>
    </xf>
    <xf numFmtId="0" fontId="1" fillId="0" borderId="10" xfId="40" applyBorder="1" applyAlignment="1">
      <alignment horizontal="center" wrapText="1"/>
    </xf>
    <xf numFmtId="0" fontId="20" fillId="0" borderId="17" xfId="40" applyFont="1" applyBorder="1" applyAlignment="1">
      <alignment horizontal="center" vertical="center" wrapText="1"/>
    </xf>
    <xf numFmtId="0" fontId="1" fillId="0" borderId="14" xfId="40" applyBorder="1" applyAlignment="1">
      <alignment vertical="center" wrapText="1"/>
    </xf>
    <xf numFmtId="0" fontId="20" fillId="0" borderId="17" xfId="40" applyFont="1" applyBorder="1" applyAlignment="1">
      <alignment vertical="center" wrapText="1"/>
    </xf>
    <xf numFmtId="0" fontId="22" fillId="0" borderId="17" xfId="40" applyFont="1" applyBorder="1" applyAlignment="1">
      <alignment horizontal="center" vertical="center" wrapText="1"/>
    </xf>
    <xf numFmtId="166" fontId="21" fillId="0" borderId="10" xfId="40" applyNumberFormat="1" applyFont="1" applyBorder="1" applyAlignment="1">
      <alignment vertical="center" wrapText="1"/>
    </xf>
    <xf numFmtId="4" fontId="22" fillId="0" borderId="10" xfId="40" applyNumberFormat="1" applyFont="1" applyBorder="1" applyAlignment="1">
      <alignment horizontal="center" vertical="center" wrapText="1"/>
    </xf>
    <xf numFmtId="0" fontId="21" fillId="0" borderId="14" xfId="40" applyFont="1" applyBorder="1" applyAlignment="1">
      <alignment vertical="center" wrapText="1"/>
    </xf>
    <xf numFmtId="166" fontId="1" fillId="0" borderId="10" xfId="40" applyNumberFormat="1" applyBorder="1" applyAlignment="1">
      <alignment horizontal="right" vertical="center" wrapText="1"/>
    </xf>
    <xf numFmtId="166" fontId="20" fillId="0" borderId="10" xfId="40" applyNumberFormat="1" applyFont="1" applyBorder="1" applyAlignment="1">
      <alignment horizontal="right" vertical="center" wrapText="1"/>
    </xf>
    <xf numFmtId="4" fontId="20" fillId="0" borderId="14" xfId="40" applyNumberFormat="1" applyFont="1" applyBorder="1" applyAlignment="1">
      <alignment horizontal="center" vertical="center" wrapText="1"/>
    </xf>
    <xf numFmtId="0" fontId="26" fillId="0" borderId="17" xfId="40" applyFont="1" applyBorder="1" applyAlignment="1">
      <alignment horizontal="left" wrapText="1"/>
    </xf>
    <xf numFmtId="2" fontId="20" fillId="0" borderId="10" xfId="40" applyNumberFormat="1" applyFont="1" applyBorder="1" applyAlignment="1">
      <alignment wrapText="1"/>
    </xf>
    <xf numFmtId="2" fontId="1" fillId="0" borderId="10" xfId="40" applyNumberFormat="1" applyBorder="1" applyAlignment="1">
      <alignment vertical="center" wrapText="1"/>
    </xf>
    <xf numFmtId="0" fontId="1" fillId="0" borderId="14" xfId="40" applyBorder="1" applyAlignment="1">
      <alignment horizontal="center" vertical="center" wrapText="1"/>
    </xf>
    <xf numFmtId="0" fontId="27" fillId="0" borderId="17" xfId="40" applyFont="1" applyBorder="1" applyAlignment="1">
      <alignment horizontal="center" wrapText="1"/>
    </xf>
    <xf numFmtId="4" fontId="27" fillId="0" borderId="10" xfId="40" applyNumberFormat="1" applyFont="1" applyBorder="1" applyAlignment="1">
      <alignment wrapText="1"/>
    </xf>
    <xf numFmtId="166" fontId="27" fillId="0" borderId="10" xfId="40" applyNumberFormat="1" applyFont="1" applyBorder="1" applyAlignment="1">
      <alignment horizontal="right" vertical="center" wrapText="1"/>
    </xf>
    <xf numFmtId="0" fontId="21" fillId="0" borderId="14" xfId="0" applyFont="1" applyBorder="1" applyAlignment="1">
      <alignment horizontal="left" vertical="center" wrapText="1"/>
    </xf>
    <xf numFmtId="0" fontId="21" fillId="24" borderId="0" xfId="0" applyFont="1" applyFill="1"/>
    <xf numFmtId="4" fontId="21" fillId="24" borderId="0" xfId="0" applyNumberFormat="1" applyFont="1" applyFill="1"/>
    <xf numFmtId="4" fontId="27" fillId="24" borderId="16" xfId="40" applyNumberFormat="1" applyFont="1" applyFill="1" applyBorder="1" applyAlignment="1">
      <alignment horizontal="right" vertical="center"/>
    </xf>
    <xf numFmtId="4" fontId="20" fillId="0" borderId="19" xfId="40" applyNumberFormat="1" applyFont="1" applyBorder="1" applyAlignment="1">
      <alignment horizontal="center" vertical="center" wrapText="1"/>
    </xf>
    <xf numFmtId="0" fontId="21" fillId="0" borderId="10" xfId="0" applyFont="1" applyBorder="1" applyAlignment="1">
      <alignment horizontal="left"/>
    </xf>
    <xf numFmtId="0" fontId="23" fillId="0" borderId="21" xfId="41" applyFont="1" applyBorder="1" applyAlignment="1">
      <alignment horizontal="center"/>
    </xf>
    <xf numFmtId="0" fontId="23" fillId="0" borderId="19" xfId="41" applyFont="1" applyBorder="1" applyAlignment="1">
      <alignment horizontal="center"/>
    </xf>
    <xf numFmtId="0" fontId="20" fillId="0" borderId="20" xfId="40" applyFont="1" applyBorder="1" applyAlignment="1">
      <alignment horizontal="center" vertical="center"/>
    </xf>
    <xf numFmtId="14" fontId="29" fillId="0" borderId="21" xfId="41" applyNumberFormat="1" applyFont="1" applyBorder="1" applyAlignment="1">
      <alignment horizontal="left"/>
    </xf>
    <xf numFmtId="0" fontId="29" fillId="0" borderId="19" xfId="41" applyFont="1" applyBorder="1" applyAlignment="1">
      <alignment horizontal="left"/>
    </xf>
    <xf numFmtId="2" fontId="26" fillId="0" borderId="14" xfId="40" applyNumberFormat="1" applyFont="1" applyBorder="1" applyAlignment="1">
      <alignment vertical="center"/>
    </xf>
    <xf numFmtId="0" fontId="26" fillId="0" borderId="20" xfId="40" applyFont="1" applyBorder="1" applyAlignment="1">
      <alignment vertical="center"/>
    </xf>
    <xf numFmtId="0" fontId="26" fillId="0" borderId="20" xfId="40" applyFont="1" applyBorder="1" applyAlignment="1">
      <alignment horizontal="right" vertical="center"/>
    </xf>
    <xf numFmtId="14" fontId="28" fillId="24" borderId="24" xfId="41" applyNumberFormat="1" applyFont="1" applyFill="1" applyBorder="1" applyAlignment="1">
      <alignment horizontal="center"/>
    </xf>
    <xf numFmtId="0" fontId="1" fillId="0" borderId="25" xfId="40" applyBorder="1" applyAlignment="1">
      <alignment horizontal="center" wrapText="1"/>
    </xf>
    <xf numFmtId="0" fontId="1" fillId="0" borderId="22" xfId="40" applyBorder="1" applyAlignment="1">
      <alignment horizontal="center" vertical="center" wrapText="1"/>
    </xf>
    <xf numFmtId="4" fontId="20" fillId="0" borderId="22" xfId="40" applyNumberFormat="1" applyFont="1" applyBorder="1" applyAlignment="1">
      <alignment horizontal="center" vertical="center" wrapText="1"/>
    </xf>
    <xf numFmtId="0" fontId="21" fillId="0" borderId="23" xfId="0" applyFont="1" applyBorder="1" applyAlignment="1">
      <alignment horizontal="center" wrapText="1"/>
    </xf>
    <xf numFmtId="4" fontId="27" fillId="0" borderId="22" xfId="40" applyNumberFormat="1" applyFont="1" applyBorder="1" applyAlignment="1">
      <alignment horizontal="center" vertical="center" wrapText="1"/>
    </xf>
    <xf numFmtId="0" fontId="27" fillId="0" borderId="25" xfId="40" applyFont="1" applyBorder="1" applyAlignment="1">
      <alignment horizontal="center" wrapText="1"/>
    </xf>
    <xf numFmtId="164" fontId="20" fillId="0" borderId="10" xfId="40" applyNumberFormat="1" applyFont="1" applyBorder="1" applyAlignment="1">
      <alignment horizontal="center" vertical="center" wrapText="1"/>
    </xf>
    <xf numFmtId="4" fontId="20" fillId="0" borderId="10" xfId="0" applyNumberFormat="1" applyFont="1" applyBorder="1" applyAlignment="1">
      <alignment horizontal="center" vertical="center"/>
    </xf>
    <xf numFmtId="2" fontId="1" fillId="0" borderId="23" xfId="40" applyNumberFormat="1" applyBorder="1" applyAlignment="1">
      <alignment horizontal="center" vertical="center"/>
    </xf>
    <xf numFmtId="0" fontId="1" fillId="0" borderId="14" xfId="0" applyFont="1" applyBorder="1" applyAlignment="1">
      <alignment vertical="center" wrapText="1"/>
    </xf>
    <xf numFmtId="0" fontId="1" fillId="0" borderId="14" xfId="0" applyFont="1" applyBorder="1" applyAlignment="1">
      <alignment horizontal="center"/>
    </xf>
    <xf numFmtId="0" fontId="21" fillId="0" borderId="0" xfId="0" applyFont="1" applyAlignment="1">
      <alignment horizontal="center"/>
    </xf>
    <xf numFmtId="0" fontId="1" fillId="0" borderId="10" xfId="0" applyFont="1" applyBorder="1"/>
    <xf numFmtId="0" fontId="21" fillId="24" borderId="10" xfId="0" applyFont="1" applyFill="1" applyBorder="1" applyAlignment="1">
      <alignment horizontal="center"/>
    </xf>
    <xf numFmtId="0" fontId="21" fillId="24" borderId="10" xfId="0" applyFont="1" applyFill="1" applyBorder="1"/>
    <xf numFmtId="0" fontId="25" fillId="24" borderId="10" xfId="0" applyFont="1" applyFill="1" applyBorder="1"/>
    <xf numFmtId="0" fontId="26" fillId="0" borderId="10" xfId="40" applyFont="1" applyBorder="1" applyAlignment="1">
      <alignment horizontal="center" vertical="center"/>
    </xf>
    <xf numFmtId="0" fontId="26" fillId="0" borderId="10" xfId="40" applyFont="1" applyBorder="1"/>
    <xf numFmtId="4" fontId="26" fillId="0" borderId="14" xfId="40" applyNumberFormat="1" applyFont="1" applyBorder="1" applyAlignment="1">
      <alignment horizontal="right" vertical="center"/>
    </xf>
    <xf numFmtId="4" fontId="26" fillId="0" borderId="20" xfId="40" applyNumberFormat="1" applyFont="1" applyBorder="1" applyAlignment="1">
      <alignment horizontal="right" vertical="center"/>
    </xf>
    <xf numFmtId="4" fontId="26" fillId="0" borderId="14" xfId="40" applyNumberFormat="1" applyFont="1" applyBorder="1" applyAlignment="1">
      <alignment vertical="center"/>
    </xf>
    <xf numFmtId="4" fontId="26" fillId="0" borderId="10" xfId="0" applyNumberFormat="1" applyFont="1" applyBorder="1"/>
    <xf numFmtId="4" fontId="26" fillId="0" borderId="10" xfId="40" applyNumberFormat="1" applyFont="1" applyBorder="1" applyAlignment="1">
      <alignment horizontal="right" vertical="center"/>
    </xf>
    <xf numFmtId="0" fontId="1" fillId="0" borderId="10" xfId="40" applyBorder="1" applyAlignment="1">
      <alignment horizontal="left" vertical="center"/>
    </xf>
    <xf numFmtId="0" fontId="21" fillId="0" borderId="10" xfId="0" applyFont="1" applyBorder="1"/>
    <xf numFmtId="0" fontId="1" fillId="0" borderId="14" xfId="0" applyFont="1" applyBorder="1" applyAlignment="1">
      <alignment wrapText="1"/>
    </xf>
    <xf numFmtId="0" fontId="21" fillId="0" borderId="17" xfId="40" applyFont="1" applyBorder="1" applyAlignment="1">
      <alignment horizontal="left" wrapText="1"/>
    </xf>
    <xf numFmtId="0" fontId="21" fillId="0" borderId="17" xfId="40" applyFont="1" applyBorder="1" applyAlignment="1">
      <alignment horizontal="center" wrapText="1"/>
    </xf>
    <xf numFmtId="0" fontId="22" fillId="0" borderId="17" xfId="40" applyFont="1" applyBorder="1" applyAlignment="1">
      <alignment horizontal="center" wrapText="1"/>
    </xf>
    <xf numFmtId="4" fontId="26" fillId="24" borderId="20" xfId="40" applyNumberFormat="1" applyFont="1" applyFill="1" applyBorder="1" applyAlignment="1">
      <alignment horizontal="right" vertical="center"/>
    </xf>
    <xf numFmtId="4" fontId="26" fillId="24" borderId="14" xfId="40" applyNumberFormat="1" applyFont="1" applyFill="1" applyBorder="1" applyAlignment="1">
      <alignment horizontal="right" vertical="center"/>
    </xf>
    <xf numFmtId="0" fontId="21" fillId="0" borderId="10" xfId="0" applyFont="1" applyBorder="1" applyAlignment="1">
      <alignment horizontal="center"/>
    </xf>
    <xf numFmtId="0" fontId="20" fillId="0" borderId="0" xfId="40" applyFont="1" applyAlignment="1">
      <alignment horizontal="left"/>
    </xf>
    <xf numFmtId="0" fontId="20" fillId="0" borderId="18" xfId="40" applyFont="1" applyBorder="1" applyAlignment="1">
      <alignment horizontal="left"/>
    </xf>
    <xf numFmtId="0" fontId="20" fillId="0" borderId="15" xfId="40" applyFont="1" applyBorder="1" applyAlignment="1">
      <alignment horizontal="left"/>
    </xf>
  </cellXfs>
  <cellStyles count="49">
    <cellStyle name="20% - Accent1 2" xfId="2"/>
    <cellStyle name="20% - Accent2 2" xfId="3"/>
    <cellStyle name="20% - Accent3 2" xfId="4"/>
    <cellStyle name="20% - Accent4 2" xfId="5"/>
    <cellStyle name="20% - Accent5 2" xfId="6"/>
    <cellStyle name="20% - Accent6 2" xfId="7"/>
    <cellStyle name="40% - Accent1 2" xfId="8"/>
    <cellStyle name="40% - Accent2 2" xfId="9"/>
    <cellStyle name="40% - Accent3 2" xfId="10"/>
    <cellStyle name="40% - Accent4 2" xfId="11"/>
    <cellStyle name="40% - Accent5 2" xfId="12"/>
    <cellStyle name="40% - Accent6 2" xfId="13"/>
    <cellStyle name="60% - Accent1 2" xfId="14"/>
    <cellStyle name="60% - Accent2 2" xfId="15"/>
    <cellStyle name="60% - Accent3 2" xfId="16"/>
    <cellStyle name="60% - Accent4 2" xfId="17"/>
    <cellStyle name="60% - Accent5 2" xfId="18"/>
    <cellStyle name="60% - Accent6 2" xfId="19"/>
    <cellStyle name="Accent1 2" xfId="20"/>
    <cellStyle name="Accent2 2" xfId="21"/>
    <cellStyle name="Accent3 2" xfId="22"/>
    <cellStyle name="Accent4 2" xfId="23"/>
    <cellStyle name="Accent5 2" xfId="24"/>
    <cellStyle name="Accent6 2" xfId="25"/>
    <cellStyle name="Bad 2" xfId="26"/>
    <cellStyle name="Calculation 2" xfId="27"/>
    <cellStyle name="Check Cell 2" xfId="28"/>
    <cellStyle name="Comma 2" xfId="30"/>
    <cellStyle name="Comma 3" xfId="29"/>
    <cellStyle name="Explanatory Text 2" xfId="31"/>
    <cellStyle name="Good 2" xfId="32"/>
    <cellStyle name="Heading 1 2" xfId="33"/>
    <cellStyle name="Heading 2 2" xfId="34"/>
    <cellStyle name="Heading 3 2" xfId="35"/>
    <cellStyle name="Heading 4 2" xfId="36"/>
    <cellStyle name="Input 2" xfId="37"/>
    <cellStyle name="Linked Cell 2" xfId="38"/>
    <cellStyle name="Neutral 2" xfId="39"/>
    <cellStyle name="Normal" xfId="0" builtinId="0"/>
    <cellStyle name="Normal 2" xfId="40"/>
    <cellStyle name="Normal 2 2" xfId="41"/>
    <cellStyle name="Normal 2_macheta" xfId="42"/>
    <cellStyle name="Normal 3" xfId="43"/>
    <cellStyle name="Normal 4" xfId="1"/>
    <cellStyle name="Note 2" xfId="44"/>
    <cellStyle name="Output 2" xfId="45"/>
    <cellStyle name="Title 2" xfId="46"/>
    <cellStyle name="Total 2" xfId="47"/>
    <cellStyle name="Warning Text 2" xfId="4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view="pageLayout" zoomScaleNormal="100" workbookViewId="0">
      <selection activeCell="D9" sqref="D9"/>
    </sheetView>
  </sheetViews>
  <sheetFormatPr defaultColWidth="9.109375" defaultRowHeight="13.8" x14ac:dyDescent="0.25"/>
  <cols>
    <col min="1" max="1" width="11" style="10" customWidth="1"/>
    <col min="2" max="2" width="10.109375" style="10" customWidth="1"/>
    <col min="3" max="3" width="9.109375" style="10"/>
    <col min="4" max="4" width="10.109375" style="10" bestFit="1" customWidth="1"/>
    <col min="5" max="5" width="12.109375" style="10" customWidth="1"/>
    <col min="6" max="6" width="18.88671875" style="10" customWidth="1"/>
    <col min="7" max="16384" width="9.109375" style="10"/>
  </cols>
  <sheetData>
    <row r="1" spans="1:6" ht="14.25" x14ac:dyDescent="0.2">
      <c r="A1" s="1" t="s">
        <v>4</v>
      </c>
      <c r="B1" s="1"/>
      <c r="C1" s="6"/>
      <c r="D1" s="6"/>
      <c r="E1" s="19"/>
      <c r="F1" s="6"/>
    </row>
    <row r="2" spans="1:6" ht="14.25" x14ac:dyDescent="0.2">
      <c r="A2" s="8"/>
      <c r="B2" s="8"/>
      <c r="C2" s="8"/>
      <c r="D2" s="8"/>
      <c r="E2" s="20"/>
      <c r="F2" s="8"/>
    </row>
    <row r="3" spans="1:6" ht="14.25" x14ac:dyDescent="0.2">
      <c r="A3" s="1" t="s">
        <v>57</v>
      </c>
      <c r="B3" s="6"/>
      <c r="C3" s="6"/>
      <c r="D3" s="6"/>
      <c r="E3" s="19"/>
      <c r="F3" s="8"/>
    </row>
    <row r="4" spans="1:6" ht="14.25" x14ac:dyDescent="0.2">
      <c r="A4" s="5" t="s">
        <v>5</v>
      </c>
      <c r="B4" s="1" t="s">
        <v>79</v>
      </c>
      <c r="C4" s="1"/>
      <c r="D4" s="8"/>
      <c r="E4" s="20"/>
      <c r="F4" s="8"/>
    </row>
    <row r="5" spans="1:6" ht="15" customHeight="1" thickBot="1" x14ac:dyDescent="0.25">
      <c r="A5" s="6"/>
      <c r="B5" s="1"/>
      <c r="C5" s="1"/>
      <c r="D5" s="1"/>
      <c r="E5" s="19"/>
      <c r="F5" s="8"/>
    </row>
    <row r="6" spans="1:6" ht="14.25" x14ac:dyDescent="0.2">
      <c r="A6" s="38" t="s">
        <v>23</v>
      </c>
      <c r="B6" s="11" t="s">
        <v>6</v>
      </c>
      <c r="C6" s="11" t="s">
        <v>7</v>
      </c>
      <c r="D6" s="11" t="s">
        <v>8</v>
      </c>
      <c r="E6" s="11" t="s">
        <v>3</v>
      </c>
      <c r="F6" s="39" t="s">
        <v>29</v>
      </c>
    </row>
    <row r="7" spans="1:6" ht="25.5" x14ac:dyDescent="0.2">
      <c r="A7" s="16" t="s">
        <v>36</v>
      </c>
      <c r="B7" s="14" t="s">
        <v>23</v>
      </c>
      <c r="C7" s="14" t="s">
        <v>23</v>
      </c>
      <c r="D7" s="40">
        <v>46794</v>
      </c>
      <c r="E7" s="15" t="s">
        <v>23</v>
      </c>
      <c r="F7" s="17" t="s">
        <v>23</v>
      </c>
    </row>
    <row r="8" spans="1:6" ht="14.25" x14ac:dyDescent="0.2">
      <c r="A8" s="16"/>
      <c r="B8" s="14" t="s">
        <v>82</v>
      </c>
      <c r="C8" s="14">
        <v>9</v>
      </c>
      <c r="D8" s="40">
        <v>17358</v>
      </c>
      <c r="E8" s="15"/>
      <c r="F8" s="17"/>
    </row>
    <row r="9" spans="1:6" ht="14.25" x14ac:dyDescent="0.2">
      <c r="A9" s="41" t="s">
        <v>38</v>
      </c>
      <c r="B9" s="14"/>
      <c r="C9" s="14"/>
      <c r="D9" s="67"/>
      <c r="E9" s="15" t="s">
        <v>23</v>
      </c>
      <c r="F9" s="28"/>
    </row>
    <row r="10" spans="1:6" ht="47.25" customHeight="1" x14ac:dyDescent="0.2">
      <c r="A10" s="27" t="s">
        <v>37</v>
      </c>
      <c r="B10" s="14" t="s">
        <v>23</v>
      </c>
      <c r="C10" s="14" t="s">
        <v>23</v>
      </c>
      <c r="D10" s="67"/>
      <c r="E10" s="15" t="s">
        <v>23</v>
      </c>
      <c r="F10" s="17" t="s">
        <v>23</v>
      </c>
    </row>
    <row r="11" spans="1:6" ht="15" thickBot="1" x14ac:dyDescent="0.25">
      <c r="A11" s="42" t="s">
        <v>23</v>
      </c>
      <c r="B11" s="21" t="s">
        <v>23</v>
      </c>
      <c r="C11" s="21" t="s">
        <v>23</v>
      </c>
      <c r="D11" s="43" t="s">
        <v>23</v>
      </c>
      <c r="E11" s="44">
        <f>SUM(D7:D9)</f>
        <v>64152</v>
      </c>
      <c r="F11" s="45" t="s">
        <v>23</v>
      </c>
    </row>
    <row r="12" spans="1:6" ht="14.25" x14ac:dyDescent="0.2">
      <c r="A12" s="23"/>
      <c r="B12" s="24"/>
      <c r="C12" s="24"/>
      <c r="D12" s="24"/>
      <c r="E12" s="25"/>
      <c r="F12" s="26"/>
    </row>
    <row r="13" spans="1:6" ht="14.25" x14ac:dyDescent="0.2">
      <c r="A13" s="8"/>
      <c r="B13" s="8"/>
      <c r="C13" s="8"/>
      <c r="D13" s="8"/>
      <c r="E13" s="20"/>
      <c r="F13" s="18"/>
    </row>
    <row r="14" spans="1:6" ht="15" x14ac:dyDescent="0.25">
      <c r="A14"/>
      <c r="B14"/>
      <c r="C14"/>
      <c r="D14"/>
      <c r="E14"/>
      <c r="F14"/>
    </row>
    <row r="15" spans="1:6" ht="15" x14ac:dyDescent="0.25">
      <c r="A15"/>
      <c r="B15"/>
      <c r="C15"/>
      <c r="D15"/>
      <c r="E15"/>
      <c r="F15"/>
    </row>
    <row r="16" spans="1:6" ht="15" x14ac:dyDescent="0.25">
      <c r="A16"/>
      <c r="B16"/>
      <c r="C16"/>
      <c r="D16"/>
      <c r="E16"/>
      <c r="F16"/>
    </row>
    <row r="17" spans="1:6" ht="15" x14ac:dyDescent="0.25">
      <c r="A17"/>
      <c r="B17"/>
      <c r="C17"/>
      <c r="D17"/>
      <c r="E17"/>
      <c r="F17"/>
    </row>
    <row r="18" spans="1:6" ht="15" x14ac:dyDescent="0.25">
      <c r="A18"/>
      <c r="B18"/>
      <c r="C18"/>
      <c r="D18"/>
      <c r="E18"/>
      <c r="F18"/>
    </row>
  </sheetData>
  <sheetProtection password="CC71" sheet="1" objects="1" scenarios="1"/>
  <printOptions horizontalCentered="1"/>
  <pageMargins left="0.25" right="0.25" top="0.75" bottom="0.75" header="0.3" footer="0.3"/>
  <pageSetup paperSize="9" orientation="portrait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28"/>
  <sheetViews>
    <sheetView tabSelected="1" view="pageLayout" topLeftCell="A34" zoomScaleNormal="100" workbookViewId="0">
      <selection activeCell="E194" sqref="E194"/>
    </sheetView>
  </sheetViews>
  <sheetFormatPr defaultColWidth="9.109375" defaultRowHeight="13.2" x14ac:dyDescent="0.25"/>
  <cols>
    <col min="1" max="1" width="19.109375" style="8" customWidth="1"/>
    <col min="2" max="2" width="11.33203125" style="8" bestFit="1" customWidth="1"/>
    <col min="3" max="3" width="6.5546875" style="8" bestFit="1" customWidth="1"/>
    <col min="4" max="4" width="13.109375" style="8" customWidth="1"/>
    <col min="5" max="5" width="14.44140625" style="20" bestFit="1" customWidth="1"/>
    <col min="6" max="6" width="25.88671875" style="8" customWidth="1"/>
    <col min="7" max="7" width="12.6640625" style="8" bestFit="1" customWidth="1"/>
    <col min="8" max="8" width="11.6640625" style="8" bestFit="1" customWidth="1"/>
    <col min="9" max="9" width="12.6640625" style="8" bestFit="1" customWidth="1"/>
    <col min="10" max="10" width="9.109375" style="8"/>
    <col min="11" max="11" width="12.6640625" style="8" bestFit="1" customWidth="1"/>
    <col min="12" max="16384" width="9.109375" style="8"/>
  </cols>
  <sheetData>
    <row r="1" spans="1:6" ht="12.75" x14ac:dyDescent="0.2">
      <c r="A1" s="1" t="s">
        <v>4</v>
      </c>
      <c r="B1" s="1"/>
      <c r="C1" s="6"/>
      <c r="D1" s="6"/>
      <c r="E1" s="19"/>
      <c r="F1" s="6"/>
    </row>
    <row r="3" spans="1:6" ht="12.75" x14ac:dyDescent="0.2">
      <c r="A3" s="1" t="s">
        <v>27</v>
      </c>
      <c r="B3" s="6"/>
      <c r="C3" s="6"/>
      <c r="D3" s="6"/>
      <c r="E3" s="19"/>
    </row>
    <row r="4" spans="1:6" ht="12.75" x14ac:dyDescent="0.2">
      <c r="A4" s="1" t="s">
        <v>28</v>
      </c>
      <c r="B4" s="6"/>
      <c r="C4" s="6"/>
      <c r="D4" s="6"/>
      <c r="E4" s="19"/>
    </row>
    <row r="5" spans="1:6" ht="12.75" x14ac:dyDescent="0.2">
      <c r="A5" s="5" t="s">
        <v>5</v>
      </c>
      <c r="B5" s="1" t="s">
        <v>79</v>
      </c>
      <c r="C5" s="1"/>
    </row>
    <row r="6" spans="1:6" ht="13.5" thickBot="1" x14ac:dyDescent="0.25">
      <c r="A6" s="6"/>
      <c r="B6" s="1"/>
      <c r="C6" s="1"/>
      <c r="D6" s="1"/>
      <c r="E6" s="19"/>
    </row>
    <row r="7" spans="1:6" ht="12.75" x14ac:dyDescent="0.2">
      <c r="A7" s="29" t="s">
        <v>23</v>
      </c>
      <c r="B7" s="30" t="s">
        <v>6</v>
      </c>
      <c r="C7" s="30" t="s">
        <v>7</v>
      </c>
      <c r="D7" s="30" t="s">
        <v>8</v>
      </c>
      <c r="E7" s="31" t="s">
        <v>3</v>
      </c>
      <c r="F7" s="32" t="s">
        <v>29</v>
      </c>
    </row>
    <row r="8" spans="1:6" ht="12.75" x14ac:dyDescent="0.2">
      <c r="A8" s="63" t="s">
        <v>9</v>
      </c>
      <c r="B8" s="91" t="s">
        <v>23</v>
      </c>
      <c r="C8" s="91" t="s">
        <v>23</v>
      </c>
      <c r="D8" s="92">
        <v>4713289</v>
      </c>
      <c r="E8" s="93" t="s">
        <v>23</v>
      </c>
      <c r="F8" s="94" t="s">
        <v>23</v>
      </c>
    </row>
    <row r="9" spans="1:6" ht="12.75" x14ac:dyDescent="0.2">
      <c r="A9" s="95" t="s">
        <v>10</v>
      </c>
      <c r="B9" s="48"/>
      <c r="C9" s="48"/>
      <c r="D9" s="96"/>
      <c r="E9" s="49"/>
      <c r="F9" s="97"/>
    </row>
    <row r="10" spans="1:6" ht="12.75" x14ac:dyDescent="0.2">
      <c r="A10" s="95" t="s">
        <v>23</v>
      </c>
      <c r="B10" s="48" t="s">
        <v>82</v>
      </c>
      <c r="C10" s="48">
        <v>9</v>
      </c>
      <c r="D10" s="96">
        <v>115123</v>
      </c>
      <c r="E10" s="49" t="s">
        <v>23</v>
      </c>
      <c r="F10" s="97" t="s">
        <v>30</v>
      </c>
    </row>
    <row r="11" spans="1:6" ht="12.75" x14ac:dyDescent="0.2">
      <c r="A11" s="95" t="s">
        <v>23</v>
      </c>
      <c r="B11" s="48" t="s">
        <v>82</v>
      </c>
      <c r="C11" s="48">
        <v>9</v>
      </c>
      <c r="D11" s="96">
        <v>3794</v>
      </c>
      <c r="E11" s="49" t="s">
        <v>23</v>
      </c>
      <c r="F11" s="97" t="s">
        <v>63</v>
      </c>
    </row>
    <row r="12" spans="1:6" ht="25.5" x14ac:dyDescent="0.2">
      <c r="A12" s="95"/>
      <c r="B12" s="48" t="s">
        <v>82</v>
      </c>
      <c r="C12" s="48">
        <v>9</v>
      </c>
      <c r="D12" s="96">
        <v>587503</v>
      </c>
      <c r="E12" s="49" t="s">
        <v>23</v>
      </c>
      <c r="F12" s="97" t="s">
        <v>64</v>
      </c>
    </row>
    <row r="13" spans="1:6" ht="25.5" x14ac:dyDescent="0.2">
      <c r="A13" s="95"/>
      <c r="B13" s="48" t="s">
        <v>82</v>
      </c>
      <c r="C13" s="48">
        <v>9</v>
      </c>
      <c r="D13" s="96">
        <v>576302</v>
      </c>
      <c r="E13" s="49" t="s">
        <v>23</v>
      </c>
      <c r="F13" s="97" t="s">
        <v>31</v>
      </c>
    </row>
    <row r="14" spans="1:6" ht="12.75" x14ac:dyDescent="0.2">
      <c r="A14" s="95" t="s">
        <v>23</v>
      </c>
      <c r="B14" s="48" t="s">
        <v>82</v>
      </c>
      <c r="C14" s="48">
        <v>9</v>
      </c>
      <c r="D14" s="96">
        <v>150</v>
      </c>
      <c r="E14" s="49" t="s">
        <v>23</v>
      </c>
      <c r="F14" s="97" t="s">
        <v>69</v>
      </c>
    </row>
    <row r="15" spans="1:6" ht="12.75" x14ac:dyDescent="0.2">
      <c r="A15" s="95" t="s">
        <v>23</v>
      </c>
      <c r="B15" s="48" t="s">
        <v>82</v>
      </c>
      <c r="C15" s="48">
        <v>9</v>
      </c>
      <c r="D15" s="96">
        <v>150</v>
      </c>
      <c r="E15" s="49" t="s">
        <v>23</v>
      </c>
      <c r="F15" s="97" t="s">
        <v>73</v>
      </c>
    </row>
    <row r="16" spans="1:6" ht="25.5" x14ac:dyDescent="0.2">
      <c r="A16" s="95" t="s">
        <v>23</v>
      </c>
      <c r="B16" s="48" t="s">
        <v>82</v>
      </c>
      <c r="C16" s="48">
        <v>9</v>
      </c>
      <c r="D16" s="96">
        <v>200</v>
      </c>
      <c r="E16" s="49" t="s">
        <v>23</v>
      </c>
      <c r="F16" s="97" t="s">
        <v>70</v>
      </c>
    </row>
    <row r="17" spans="1:10" ht="25.5" x14ac:dyDescent="0.2">
      <c r="A17" s="95"/>
      <c r="B17" s="48" t="s">
        <v>82</v>
      </c>
      <c r="C17" s="48">
        <v>9</v>
      </c>
      <c r="D17" s="96">
        <v>147233</v>
      </c>
      <c r="E17" s="49" t="s">
        <v>23</v>
      </c>
      <c r="F17" s="97" t="s">
        <v>65</v>
      </c>
    </row>
    <row r="18" spans="1:10" ht="25.5" x14ac:dyDescent="0.2">
      <c r="A18" s="95" t="s">
        <v>23</v>
      </c>
      <c r="B18" s="48" t="s">
        <v>82</v>
      </c>
      <c r="C18" s="48">
        <v>9</v>
      </c>
      <c r="D18" s="96">
        <v>5209</v>
      </c>
      <c r="E18" s="49" t="s">
        <v>23</v>
      </c>
      <c r="F18" s="97" t="s">
        <v>35</v>
      </c>
    </row>
    <row r="19" spans="1:10" ht="25.5" x14ac:dyDescent="0.2">
      <c r="A19" s="95"/>
      <c r="B19" s="48" t="s">
        <v>82</v>
      </c>
      <c r="C19" s="48">
        <v>9</v>
      </c>
      <c r="D19" s="96">
        <v>2664</v>
      </c>
      <c r="E19" s="49" t="s">
        <v>23</v>
      </c>
      <c r="F19" s="97" t="s">
        <v>35</v>
      </c>
    </row>
    <row r="20" spans="1:10" ht="25.5" x14ac:dyDescent="0.2">
      <c r="A20" s="95"/>
      <c r="B20" s="48" t="s">
        <v>82</v>
      </c>
      <c r="C20" s="48">
        <v>9</v>
      </c>
      <c r="D20" s="96">
        <v>3731</v>
      </c>
      <c r="E20" s="49" t="s">
        <v>23</v>
      </c>
      <c r="F20" s="97" t="s">
        <v>35</v>
      </c>
    </row>
    <row r="21" spans="1:10" ht="25.5" x14ac:dyDescent="0.2">
      <c r="A21" s="95"/>
      <c r="B21" s="48" t="s">
        <v>82</v>
      </c>
      <c r="C21" s="48">
        <v>9</v>
      </c>
      <c r="D21" s="96">
        <v>3792</v>
      </c>
      <c r="E21" s="49" t="s">
        <v>23</v>
      </c>
      <c r="F21" s="97" t="s">
        <v>35</v>
      </c>
    </row>
    <row r="22" spans="1:10" ht="25.5" x14ac:dyDescent="0.2">
      <c r="A22" s="95"/>
      <c r="B22" s="48" t="s">
        <v>82</v>
      </c>
      <c r="C22" s="48">
        <v>9</v>
      </c>
      <c r="D22" s="96">
        <v>3633</v>
      </c>
      <c r="E22" s="49" t="s">
        <v>23</v>
      </c>
      <c r="F22" s="97" t="s">
        <v>35</v>
      </c>
    </row>
    <row r="23" spans="1:10" ht="25.5" x14ac:dyDescent="0.2">
      <c r="A23" s="95"/>
      <c r="B23" s="48" t="s">
        <v>82</v>
      </c>
      <c r="C23" s="48">
        <v>9</v>
      </c>
      <c r="D23" s="96">
        <v>3662</v>
      </c>
      <c r="E23" s="49" t="s">
        <v>23</v>
      </c>
      <c r="F23" s="97" t="s">
        <v>35</v>
      </c>
    </row>
    <row r="24" spans="1:10" ht="25.5" x14ac:dyDescent="0.2">
      <c r="A24" s="95" t="s">
        <v>23</v>
      </c>
      <c r="B24" s="48" t="s">
        <v>82</v>
      </c>
      <c r="C24" s="48">
        <v>9</v>
      </c>
      <c r="D24" s="96">
        <v>4350</v>
      </c>
      <c r="E24" s="49" t="s">
        <v>23</v>
      </c>
      <c r="F24" s="97" t="s">
        <v>35</v>
      </c>
    </row>
    <row r="25" spans="1:10" ht="25.5" x14ac:dyDescent="0.2">
      <c r="A25" s="95" t="s">
        <v>23</v>
      </c>
      <c r="B25" s="48" t="s">
        <v>82</v>
      </c>
      <c r="C25" s="48">
        <v>9</v>
      </c>
      <c r="D25" s="96">
        <v>3111</v>
      </c>
      <c r="E25" s="49" t="s">
        <v>23</v>
      </c>
      <c r="F25" s="97" t="s">
        <v>35</v>
      </c>
    </row>
    <row r="26" spans="1:10" ht="12.75" x14ac:dyDescent="0.2">
      <c r="A26" s="95" t="s">
        <v>23</v>
      </c>
      <c r="B26" s="48" t="s">
        <v>82</v>
      </c>
      <c r="C26" s="48">
        <v>9</v>
      </c>
      <c r="D26" s="96">
        <v>150</v>
      </c>
      <c r="E26" s="49" t="s">
        <v>23</v>
      </c>
      <c r="F26" s="56" t="s">
        <v>71</v>
      </c>
    </row>
    <row r="27" spans="1:10" ht="12.75" x14ac:dyDescent="0.2">
      <c r="A27" s="95"/>
      <c r="B27" s="48" t="s">
        <v>82</v>
      </c>
      <c r="C27" s="48">
        <v>9</v>
      </c>
      <c r="D27" s="96">
        <v>150</v>
      </c>
      <c r="E27" s="49" t="s">
        <v>23</v>
      </c>
      <c r="F27" s="56" t="s">
        <v>76</v>
      </c>
    </row>
    <row r="28" spans="1:10" ht="25.5" x14ac:dyDescent="0.2">
      <c r="A28" s="95"/>
      <c r="B28" s="48" t="s">
        <v>82</v>
      </c>
      <c r="C28" s="48">
        <v>9</v>
      </c>
      <c r="D28" s="96">
        <v>4370</v>
      </c>
      <c r="E28" s="49" t="s">
        <v>23</v>
      </c>
      <c r="F28" s="56" t="s">
        <v>35</v>
      </c>
    </row>
    <row r="29" spans="1:10" ht="25.5" x14ac:dyDescent="0.2">
      <c r="A29" s="95" t="s">
        <v>23</v>
      </c>
      <c r="B29" s="48" t="s">
        <v>82</v>
      </c>
      <c r="C29" s="48">
        <v>9</v>
      </c>
      <c r="D29" s="96">
        <v>6210</v>
      </c>
      <c r="E29" s="49" t="s">
        <v>23</v>
      </c>
      <c r="F29" s="56" t="s">
        <v>35</v>
      </c>
    </row>
    <row r="30" spans="1:10" ht="25.5" x14ac:dyDescent="0.2">
      <c r="A30" s="95"/>
      <c r="B30" s="48" t="s">
        <v>82</v>
      </c>
      <c r="C30" s="48">
        <v>9</v>
      </c>
      <c r="D30" s="96">
        <v>3123</v>
      </c>
      <c r="E30" s="49" t="s">
        <v>23</v>
      </c>
      <c r="F30" s="56" t="s">
        <v>35</v>
      </c>
    </row>
    <row r="31" spans="1:10" ht="25.5" x14ac:dyDescent="0.2">
      <c r="A31" s="95"/>
      <c r="B31" s="48" t="s">
        <v>82</v>
      </c>
      <c r="C31" s="48">
        <v>9</v>
      </c>
      <c r="D31" s="96">
        <v>3956</v>
      </c>
      <c r="E31" s="49" t="s">
        <v>23</v>
      </c>
      <c r="F31" s="167" t="s">
        <v>35</v>
      </c>
      <c r="H31" s="18"/>
      <c r="J31" s="18"/>
    </row>
    <row r="32" spans="1:10" ht="25.5" x14ac:dyDescent="0.2">
      <c r="A32" s="95"/>
      <c r="B32" s="48" t="s">
        <v>82</v>
      </c>
      <c r="C32" s="48">
        <v>9</v>
      </c>
      <c r="D32" s="96">
        <v>4276</v>
      </c>
      <c r="E32" s="49" t="s">
        <v>23</v>
      </c>
      <c r="F32" s="56" t="s">
        <v>35</v>
      </c>
    </row>
    <row r="33" spans="1:15" ht="25.5" x14ac:dyDescent="0.2">
      <c r="A33" s="95"/>
      <c r="B33" s="48" t="s">
        <v>82</v>
      </c>
      <c r="C33" s="48">
        <v>9</v>
      </c>
      <c r="D33" s="96">
        <v>4304</v>
      </c>
      <c r="E33" s="49" t="s">
        <v>23</v>
      </c>
      <c r="F33" s="56" t="s">
        <v>35</v>
      </c>
      <c r="N33" s="18"/>
      <c r="O33" s="18"/>
    </row>
    <row r="34" spans="1:15" ht="25.5" x14ac:dyDescent="0.2">
      <c r="A34" s="95"/>
      <c r="B34" s="48" t="s">
        <v>82</v>
      </c>
      <c r="C34" s="48">
        <v>9</v>
      </c>
      <c r="D34" s="96">
        <v>3836</v>
      </c>
      <c r="E34" s="49" t="s">
        <v>23</v>
      </c>
      <c r="F34" s="56" t="s">
        <v>35</v>
      </c>
      <c r="N34" s="18"/>
      <c r="O34" s="18"/>
    </row>
    <row r="35" spans="1:15" ht="25.5" x14ac:dyDescent="0.2">
      <c r="A35" s="95"/>
      <c r="B35" s="48" t="s">
        <v>82</v>
      </c>
      <c r="C35" s="48">
        <v>9</v>
      </c>
      <c r="D35" s="96">
        <v>3848</v>
      </c>
      <c r="E35" s="49" t="s">
        <v>23</v>
      </c>
      <c r="F35" s="56" t="s">
        <v>35</v>
      </c>
      <c r="N35" s="18"/>
      <c r="O35" s="18"/>
    </row>
    <row r="36" spans="1:15" ht="25.5" x14ac:dyDescent="0.2">
      <c r="A36" s="95"/>
      <c r="B36" s="48" t="s">
        <v>82</v>
      </c>
      <c r="C36" s="48">
        <v>9</v>
      </c>
      <c r="D36" s="96">
        <v>3677</v>
      </c>
      <c r="E36" s="49" t="s">
        <v>23</v>
      </c>
      <c r="F36" s="56" t="s">
        <v>35</v>
      </c>
    </row>
    <row r="37" spans="1:15" ht="25.5" x14ac:dyDescent="0.2">
      <c r="A37" s="95"/>
      <c r="B37" s="48" t="s">
        <v>82</v>
      </c>
      <c r="C37" s="48">
        <v>9</v>
      </c>
      <c r="D37" s="96">
        <v>195</v>
      </c>
      <c r="E37" s="49" t="s">
        <v>23</v>
      </c>
      <c r="F37" s="56" t="s">
        <v>35</v>
      </c>
    </row>
    <row r="38" spans="1:15" ht="25.5" x14ac:dyDescent="0.2">
      <c r="A38" s="95"/>
      <c r="B38" s="48" t="s">
        <v>82</v>
      </c>
      <c r="C38" s="48">
        <v>9</v>
      </c>
      <c r="D38" s="96">
        <v>5232</v>
      </c>
      <c r="E38" s="49" t="s">
        <v>23</v>
      </c>
      <c r="F38" s="56" t="s">
        <v>35</v>
      </c>
    </row>
    <row r="39" spans="1:15" ht="25.5" x14ac:dyDescent="0.2">
      <c r="A39" s="95"/>
      <c r="B39" s="48" t="s">
        <v>82</v>
      </c>
      <c r="C39" s="48">
        <v>9</v>
      </c>
      <c r="D39" s="96">
        <v>691</v>
      </c>
      <c r="E39" s="49" t="s">
        <v>23</v>
      </c>
      <c r="F39" s="56" t="s">
        <v>68</v>
      </c>
    </row>
    <row r="40" spans="1:15" ht="25.5" x14ac:dyDescent="0.2">
      <c r="A40" s="95"/>
      <c r="B40" s="48" t="s">
        <v>82</v>
      </c>
      <c r="C40" s="48">
        <v>9</v>
      </c>
      <c r="D40" s="96">
        <v>4283</v>
      </c>
      <c r="E40" s="49" t="s">
        <v>23</v>
      </c>
      <c r="F40" s="56" t="s">
        <v>35</v>
      </c>
    </row>
    <row r="41" spans="1:15" ht="25.5" x14ac:dyDescent="0.2">
      <c r="A41" s="95"/>
      <c r="B41" s="48" t="s">
        <v>82</v>
      </c>
      <c r="C41" s="48">
        <v>9</v>
      </c>
      <c r="D41" s="96">
        <v>3977</v>
      </c>
      <c r="E41" s="49" t="s">
        <v>23</v>
      </c>
      <c r="F41" s="56" t="s">
        <v>35</v>
      </c>
    </row>
    <row r="42" spans="1:15" ht="25.5" x14ac:dyDescent="0.2">
      <c r="A42" s="95"/>
      <c r="B42" s="48" t="s">
        <v>82</v>
      </c>
      <c r="C42" s="48">
        <v>9</v>
      </c>
      <c r="D42" s="96">
        <v>3146</v>
      </c>
      <c r="E42" s="49" t="s">
        <v>23</v>
      </c>
      <c r="F42" s="56" t="s">
        <v>35</v>
      </c>
    </row>
    <row r="43" spans="1:15" ht="25.5" x14ac:dyDescent="0.2">
      <c r="A43" s="95"/>
      <c r="B43" s="48" t="s">
        <v>82</v>
      </c>
      <c r="C43" s="48">
        <v>9</v>
      </c>
      <c r="D43" s="96">
        <v>3618</v>
      </c>
      <c r="E43" s="49" t="s">
        <v>23</v>
      </c>
      <c r="F43" s="56" t="s">
        <v>35</v>
      </c>
    </row>
    <row r="44" spans="1:15" ht="25.5" x14ac:dyDescent="0.2">
      <c r="A44" s="95"/>
      <c r="B44" s="48" t="s">
        <v>82</v>
      </c>
      <c r="C44" s="48">
        <v>9</v>
      </c>
      <c r="D44" s="96">
        <v>3174</v>
      </c>
      <c r="E44" s="49" t="s">
        <v>23</v>
      </c>
      <c r="F44" s="56" t="s">
        <v>35</v>
      </c>
    </row>
    <row r="45" spans="1:15" ht="12.75" x14ac:dyDescent="0.2">
      <c r="A45" s="95"/>
      <c r="B45" s="48" t="s">
        <v>82</v>
      </c>
      <c r="C45" s="48">
        <v>9</v>
      </c>
      <c r="D45" s="96">
        <v>50</v>
      </c>
      <c r="E45" s="49" t="s">
        <v>23</v>
      </c>
      <c r="F45" s="56" t="s">
        <v>72</v>
      </c>
    </row>
    <row r="46" spans="1:15" ht="25.5" x14ac:dyDescent="0.2">
      <c r="A46" s="95"/>
      <c r="B46" s="48" t="s">
        <v>82</v>
      </c>
      <c r="C46" s="48">
        <v>9</v>
      </c>
      <c r="D46" s="96">
        <v>3572</v>
      </c>
      <c r="E46" s="49" t="s">
        <v>23</v>
      </c>
      <c r="F46" s="97" t="s">
        <v>35</v>
      </c>
    </row>
    <row r="47" spans="1:15" ht="12.75" x14ac:dyDescent="0.2">
      <c r="A47" s="95"/>
      <c r="B47" s="48" t="s">
        <v>82</v>
      </c>
      <c r="C47" s="48">
        <v>9</v>
      </c>
      <c r="D47" s="96">
        <v>937</v>
      </c>
      <c r="E47" s="49" t="s">
        <v>23</v>
      </c>
      <c r="F47" s="97" t="s">
        <v>84</v>
      </c>
    </row>
    <row r="48" spans="1:15" ht="12.75" x14ac:dyDescent="0.2">
      <c r="A48" s="95"/>
      <c r="B48" s="48" t="s">
        <v>82</v>
      </c>
      <c r="C48" s="48">
        <v>9</v>
      </c>
      <c r="D48" s="96">
        <v>1739</v>
      </c>
      <c r="E48" s="49" t="s">
        <v>23</v>
      </c>
      <c r="F48" s="97" t="s">
        <v>85</v>
      </c>
    </row>
    <row r="49" spans="1:6" ht="12.75" x14ac:dyDescent="0.2">
      <c r="A49" s="95"/>
      <c r="B49" s="48" t="s">
        <v>82</v>
      </c>
      <c r="C49" s="48">
        <v>9</v>
      </c>
      <c r="D49" s="96">
        <v>50</v>
      </c>
      <c r="E49" s="49" t="s">
        <v>23</v>
      </c>
      <c r="F49" s="97" t="s">
        <v>74</v>
      </c>
    </row>
    <row r="50" spans="1:6" ht="12.75" x14ac:dyDescent="0.2">
      <c r="A50" s="95"/>
      <c r="B50" s="48" t="s">
        <v>82</v>
      </c>
      <c r="C50" s="48">
        <v>9</v>
      </c>
      <c r="D50" s="96">
        <v>50</v>
      </c>
      <c r="E50" s="49" t="s">
        <v>23</v>
      </c>
      <c r="F50" s="97" t="s">
        <v>74</v>
      </c>
    </row>
    <row r="51" spans="1:6" ht="25.5" x14ac:dyDescent="0.2">
      <c r="A51" s="95"/>
      <c r="B51" s="48" t="s">
        <v>82</v>
      </c>
      <c r="C51" s="48">
        <v>9</v>
      </c>
      <c r="D51" s="96">
        <v>3967</v>
      </c>
      <c r="E51" s="49" t="s">
        <v>23</v>
      </c>
      <c r="F51" s="97" t="s">
        <v>35</v>
      </c>
    </row>
    <row r="52" spans="1:6" ht="25.5" x14ac:dyDescent="0.2">
      <c r="A52" s="95"/>
      <c r="B52" s="48" t="s">
        <v>82</v>
      </c>
      <c r="C52" s="48">
        <v>9</v>
      </c>
      <c r="D52" s="96">
        <v>4345</v>
      </c>
      <c r="E52" s="49" t="s">
        <v>23</v>
      </c>
      <c r="F52" s="97" t="s">
        <v>35</v>
      </c>
    </row>
    <row r="53" spans="1:6" ht="25.5" x14ac:dyDescent="0.2">
      <c r="A53" s="95"/>
      <c r="B53" s="48" t="s">
        <v>82</v>
      </c>
      <c r="C53" s="48">
        <v>9</v>
      </c>
      <c r="D53" s="96">
        <v>3572</v>
      </c>
      <c r="E53" s="49" t="s">
        <v>23</v>
      </c>
      <c r="F53" s="97" t="s">
        <v>35</v>
      </c>
    </row>
    <row r="54" spans="1:6" ht="25.5" x14ac:dyDescent="0.2">
      <c r="A54" s="95"/>
      <c r="B54" s="48" t="s">
        <v>82</v>
      </c>
      <c r="C54" s="48">
        <v>9</v>
      </c>
      <c r="D54" s="96">
        <v>3967</v>
      </c>
      <c r="E54" s="49" t="s">
        <v>23</v>
      </c>
      <c r="F54" s="97" t="s">
        <v>35</v>
      </c>
    </row>
    <row r="55" spans="1:6" ht="25.5" x14ac:dyDescent="0.2">
      <c r="A55" s="95"/>
      <c r="B55" s="48" t="s">
        <v>82</v>
      </c>
      <c r="C55" s="48">
        <v>9</v>
      </c>
      <c r="D55" s="96">
        <v>3124</v>
      </c>
      <c r="E55" s="49" t="s">
        <v>23</v>
      </c>
      <c r="F55" s="97" t="s">
        <v>35</v>
      </c>
    </row>
    <row r="56" spans="1:6" ht="25.5" x14ac:dyDescent="0.2">
      <c r="A56" s="95"/>
      <c r="B56" s="48" t="s">
        <v>82</v>
      </c>
      <c r="C56" s="48">
        <v>9</v>
      </c>
      <c r="D56" s="96">
        <v>1788</v>
      </c>
      <c r="E56" s="49" t="s">
        <v>23</v>
      </c>
      <c r="F56" s="97" t="s">
        <v>35</v>
      </c>
    </row>
    <row r="57" spans="1:6" ht="25.5" x14ac:dyDescent="0.2">
      <c r="A57" s="95"/>
      <c r="B57" s="48" t="s">
        <v>82</v>
      </c>
      <c r="C57" s="48">
        <v>9</v>
      </c>
      <c r="D57" s="96">
        <v>4244</v>
      </c>
      <c r="E57" s="49"/>
      <c r="F57" s="97" t="s">
        <v>35</v>
      </c>
    </row>
    <row r="58" spans="1:6" ht="25.5" x14ac:dyDescent="0.2">
      <c r="A58" s="95"/>
      <c r="B58" s="48" t="s">
        <v>82</v>
      </c>
      <c r="C58" s="48">
        <v>9</v>
      </c>
      <c r="D58" s="96">
        <v>2664</v>
      </c>
      <c r="E58" s="49"/>
      <c r="F58" s="151" t="s">
        <v>35</v>
      </c>
    </row>
    <row r="59" spans="1:6" ht="25.5" x14ac:dyDescent="0.2">
      <c r="A59" s="95"/>
      <c r="B59" s="48" t="s">
        <v>82</v>
      </c>
      <c r="C59" s="48">
        <v>9</v>
      </c>
      <c r="D59" s="96">
        <v>2961</v>
      </c>
      <c r="E59" s="49"/>
      <c r="F59" s="97" t="s">
        <v>35</v>
      </c>
    </row>
    <row r="60" spans="1:6" ht="25.5" x14ac:dyDescent="0.2">
      <c r="A60" s="95"/>
      <c r="B60" s="48" t="s">
        <v>82</v>
      </c>
      <c r="C60" s="48">
        <v>9</v>
      </c>
      <c r="D60" s="96">
        <v>3972</v>
      </c>
      <c r="E60" s="49"/>
      <c r="F60" s="97" t="s">
        <v>35</v>
      </c>
    </row>
    <row r="61" spans="1:6" ht="25.5" x14ac:dyDescent="0.2">
      <c r="A61" s="95"/>
      <c r="B61" s="48" t="s">
        <v>82</v>
      </c>
      <c r="C61" s="48">
        <v>9</v>
      </c>
      <c r="D61" s="96">
        <v>6069</v>
      </c>
      <c r="E61" s="131"/>
      <c r="F61" s="97" t="s">
        <v>35</v>
      </c>
    </row>
    <row r="62" spans="1:6" ht="25.5" x14ac:dyDescent="0.2">
      <c r="A62" s="95"/>
      <c r="B62" s="48" t="s">
        <v>82</v>
      </c>
      <c r="C62" s="48">
        <v>9</v>
      </c>
      <c r="D62" s="96">
        <v>4225</v>
      </c>
      <c r="E62" s="131"/>
      <c r="F62" s="97" t="s">
        <v>35</v>
      </c>
    </row>
    <row r="63" spans="1:6" ht="25.5" x14ac:dyDescent="0.2">
      <c r="A63" s="95"/>
      <c r="B63" s="48" t="s">
        <v>82</v>
      </c>
      <c r="C63" s="48">
        <v>9</v>
      </c>
      <c r="D63" s="96">
        <v>3866</v>
      </c>
      <c r="E63" s="131"/>
      <c r="F63" s="97" t="s">
        <v>35</v>
      </c>
    </row>
    <row r="64" spans="1:6" ht="12.75" x14ac:dyDescent="0.2">
      <c r="A64" s="95"/>
      <c r="B64" s="48" t="s">
        <v>82</v>
      </c>
      <c r="C64" s="48">
        <v>9</v>
      </c>
      <c r="D64" s="96">
        <v>1740</v>
      </c>
      <c r="E64" s="131"/>
      <c r="F64" s="97" t="s">
        <v>86</v>
      </c>
    </row>
    <row r="65" spans="1:8" ht="12.75" x14ac:dyDescent="0.2">
      <c r="A65" s="95"/>
      <c r="B65" s="48" t="s">
        <v>82</v>
      </c>
      <c r="C65" s="48">
        <v>9</v>
      </c>
      <c r="D65" s="154"/>
      <c r="E65" s="131"/>
      <c r="F65" s="151"/>
    </row>
    <row r="66" spans="1:8" ht="12.75" x14ac:dyDescent="0.2">
      <c r="A66" s="52" t="s">
        <v>11</v>
      </c>
      <c r="B66" s="48" t="s">
        <v>82</v>
      </c>
      <c r="C66" s="48">
        <v>9</v>
      </c>
      <c r="D66" s="98">
        <f>SUM(D9:D65)</f>
        <v>1579725</v>
      </c>
      <c r="E66" s="49" t="s">
        <v>23</v>
      </c>
      <c r="F66" s="99" t="s">
        <v>23</v>
      </c>
    </row>
    <row r="67" spans="1:8" ht="12.75" x14ac:dyDescent="0.2">
      <c r="A67" s="100" t="s">
        <v>23</v>
      </c>
      <c r="B67" s="48" t="s">
        <v>82</v>
      </c>
      <c r="C67" s="48">
        <v>9</v>
      </c>
      <c r="D67" s="48" t="s">
        <v>23</v>
      </c>
      <c r="E67" s="49">
        <f>(D66)+D8</f>
        <v>6293014</v>
      </c>
      <c r="F67" s="99" t="s">
        <v>23</v>
      </c>
      <c r="G67" s="128"/>
      <c r="H67" s="129"/>
    </row>
    <row r="68" spans="1:8" ht="12.75" x14ac:dyDescent="0.2">
      <c r="A68" s="101" t="s">
        <v>43</v>
      </c>
      <c r="B68" s="48" t="s">
        <v>82</v>
      </c>
      <c r="C68" s="48"/>
      <c r="D68" s="102">
        <v>189082</v>
      </c>
      <c r="E68" s="49" t="s">
        <v>23</v>
      </c>
      <c r="F68" s="99" t="s">
        <v>23</v>
      </c>
    </row>
    <row r="69" spans="1:8" ht="28.5" customHeight="1" x14ac:dyDescent="0.2">
      <c r="A69" s="103" t="s">
        <v>44</v>
      </c>
      <c r="B69" s="48" t="s">
        <v>82</v>
      </c>
      <c r="C69" s="48">
        <v>9</v>
      </c>
      <c r="D69" s="104">
        <v>25859</v>
      </c>
      <c r="E69" s="49" t="s">
        <v>23</v>
      </c>
      <c r="F69" s="105" t="s">
        <v>64</v>
      </c>
    </row>
    <row r="70" spans="1:8" ht="25.5" x14ac:dyDescent="0.2">
      <c r="A70" s="100" t="s">
        <v>23</v>
      </c>
      <c r="B70" s="48" t="s">
        <v>82</v>
      </c>
      <c r="C70" s="48">
        <v>9</v>
      </c>
      <c r="D70" s="104">
        <v>5250</v>
      </c>
      <c r="E70" s="49" t="s">
        <v>23</v>
      </c>
      <c r="F70" s="105" t="s">
        <v>65</v>
      </c>
    </row>
    <row r="71" spans="1:8" ht="25.5" x14ac:dyDescent="0.2">
      <c r="A71" s="100" t="s">
        <v>23</v>
      </c>
      <c r="B71" s="48" t="s">
        <v>82</v>
      </c>
      <c r="C71" s="48">
        <v>9</v>
      </c>
      <c r="D71" s="104">
        <v>156</v>
      </c>
      <c r="E71" s="49" t="s">
        <v>23</v>
      </c>
      <c r="F71" s="54" t="s">
        <v>35</v>
      </c>
    </row>
    <row r="72" spans="1:8" ht="25.5" x14ac:dyDescent="0.2">
      <c r="A72" s="100" t="s">
        <v>23</v>
      </c>
      <c r="B72" s="48" t="s">
        <v>82</v>
      </c>
      <c r="C72" s="48">
        <v>9</v>
      </c>
      <c r="D72" s="104">
        <v>182</v>
      </c>
      <c r="E72" s="49" t="s">
        <v>23</v>
      </c>
      <c r="F72" s="54" t="s">
        <v>35</v>
      </c>
    </row>
    <row r="73" spans="1:8" ht="25.5" x14ac:dyDescent="0.2">
      <c r="A73" s="100"/>
      <c r="B73" s="48" t="s">
        <v>82</v>
      </c>
      <c r="C73" s="48">
        <v>9</v>
      </c>
      <c r="D73" s="104">
        <v>162</v>
      </c>
      <c r="E73" s="49"/>
      <c r="F73" s="54" t="s">
        <v>35</v>
      </c>
    </row>
    <row r="74" spans="1:8" ht="25.5" x14ac:dyDescent="0.2">
      <c r="A74" s="100" t="s">
        <v>23</v>
      </c>
      <c r="B74" s="48" t="s">
        <v>82</v>
      </c>
      <c r="C74" s="48">
        <v>9</v>
      </c>
      <c r="D74" s="104">
        <v>146</v>
      </c>
      <c r="E74" s="49" t="s">
        <v>23</v>
      </c>
      <c r="F74" s="54" t="s">
        <v>35</v>
      </c>
    </row>
    <row r="75" spans="1:8" ht="25.5" x14ac:dyDescent="0.2">
      <c r="A75" s="100" t="s">
        <v>23</v>
      </c>
      <c r="B75" s="48" t="s">
        <v>82</v>
      </c>
      <c r="C75" s="48">
        <v>9</v>
      </c>
      <c r="D75" s="104">
        <v>167</v>
      </c>
      <c r="E75" s="49" t="s">
        <v>23</v>
      </c>
      <c r="F75" s="54" t="s">
        <v>35</v>
      </c>
    </row>
    <row r="76" spans="1:8" ht="25.5" x14ac:dyDescent="0.2">
      <c r="A76" s="100"/>
      <c r="B76" s="48" t="s">
        <v>82</v>
      </c>
      <c r="C76" s="48">
        <v>9</v>
      </c>
      <c r="D76" s="104">
        <v>102</v>
      </c>
      <c r="E76" s="49"/>
      <c r="F76" s="54" t="s">
        <v>35</v>
      </c>
    </row>
    <row r="77" spans="1:8" ht="25.5" x14ac:dyDescent="0.2">
      <c r="A77" s="100"/>
      <c r="B77" s="48" t="s">
        <v>82</v>
      </c>
      <c r="C77" s="48">
        <v>9</v>
      </c>
      <c r="D77" s="104">
        <v>176</v>
      </c>
      <c r="E77" s="49"/>
      <c r="F77" s="54" t="s">
        <v>35</v>
      </c>
    </row>
    <row r="78" spans="1:8" ht="25.5" x14ac:dyDescent="0.2">
      <c r="A78" s="100"/>
      <c r="B78" s="48" t="s">
        <v>82</v>
      </c>
      <c r="C78" s="48">
        <v>9</v>
      </c>
      <c r="D78" s="104">
        <v>155</v>
      </c>
      <c r="E78" s="49"/>
      <c r="F78" s="54" t="s">
        <v>35</v>
      </c>
    </row>
    <row r="79" spans="1:8" ht="25.5" x14ac:dyDescent="0.2">
      <c r="A79" s="100"/>
      <c r="B79" s="48" t="s">
        <v>82</v>
      </c>
      <c r="C79" s="48">
        <v>9</v>
      </c>
      <c r="D79" s="104">
        <v>169</v>
      </c>
      <c r="E79" s="49"/>
      <c r="F79" s="54" t="s">
        <v>35</v>
      </c>
    </row>
    <row r="80" spans="1:8" ht="25.5" x14ac:dyDescent="0.2">
      <c r="A80" s="100"/>
      <c r="B80" s="48" t="s">
        <v>82</v>
      </c>
      <c r="C80" s="48">
        <v>9</v>
      </c>
      <c r="D80" s="104">
        <v>10</v>
      </c>
      <c r="E80" s="49"/>
      <c r="F80" s="54" t="s">
        <v>35</v>
      </c>
    </row>
    <row r="81" spans="1:6" ht="25.5" x14ac:dyDescent="0.2">
      <c r="A81" s="100"/>
      <c r="B81" s="48" t="s">
        <v>82</v>
      </c>
      <c r="C81" s="48">
        <v>9</v>
      </c>
      <c r="D81" s="104">
        <v>133</v>
      </c>
      <c r="E81" s="49"/>
      <c r="F81" s="54" t="s">
        <v>35</v>
      </c>
    </row>
    <row r="82" spans="1:6" ht="25.5" x14ac:dyDescent="0.2">
      <c r="A82" s="100"/>
      <c r="B82" s="48" t="s">
        <v>82</v>
      </c>
      <c r="C82" s="48">
        <v>9</v>
      </c>
      <c r="D82" s="104">
        <v>175</v>
      </c>
      <c r="E82" s="49"/>
      <c r="F82" s="54" t="s">
        <v>35</v>
      </c>
    </row>
    <row r="83" spans="1:6" ht="25.5" x14ac:dyDescent="0.2">
      <c r="A83" s="100"/>
      <c r="B83" s="48" t="s">
        <v>82</v>
      </c>
      <c r="C83" s="48">
        <v>9</v>
      </c>
      <c r="D83" s="104">
        <v>178</v>
      </c>
      <c r="E83" s="49"/>
      <c r="F83" s="54" t="s">
        <v>35</v>
      </c>
    </row>
    <row r="84" spans="1:6" ht="25.5" x14ac:dyDescent="0.2">
      <c r="A84" s="100"/>
      <c r="B84" s="48" t="s">
        <v>82</v>
      </c>
      <c r="C84" s="48">
        <v>9</v>
      </c>
      <c r="D84" s="104">
        <v>17</v>
      </c>
      <c r="E84" s="49"/>
      <c r="F84" s="54" t="s">
        <v>35</v>
      </c>
    </row>
    <row r="85" spans="1:6" ht="25.5" x14ac:dyDescent="0.2">
      <c r="A85" s="100"/>
      <c r="B85" s="48" t="s">
        <v>82</v>
      </c>
      <c r="C85" s="48">
        <v>9</v>
      </c>
      <c r="D85" s="104">
        <v>151</v>
      </c>
      <c r="E85" s="49"/>
      <c r="F85" s="54" t="s">
        <v>35</v>
      </c>
    </row>
    <row r="86" spans="1:6" ht="25.5" x14ac:dyDescent="0.2">
      <c r="A86" s="100"/>
      <c r="B86" s="48" t="s">
        <v>82</v>
      </c>
      <c r="C86" s="48">
        <v>9</v>
      </c>
      <c r="D86" s="104">
        <v>165</v>
      </c>
      <c r="E86" s="49"/>
      <c r="F86" s="54" t="s">
        <v>35</v>
      </c>
    </row>
    <row r="87" spans="1:6" ht="25.5" x14ac:dyDescent="0.2">
      <c r="A87" s="100"/>
      <c r="B87" s="48" t="s">
        <v>82</v>
      </c>
      <c r="C87" s="48">
        <v>9</v>
      </c>
      <c r="D87" s="104">
        <v>118</v>
      </c>
      <c r="E87" s="49"/>
      <c r="F87" s="54" t="s">
        <v>35</v>
      </c>
    </row>
    <row r="88" spans="1:6" ht="25.5" x14ac:dyDescent="0.2">
      <c r="A88" s="100"/>
      <c r="B88" s="48" t="s">
        <v>82</v>
      </c>
      <c r="C88" s="48">
        <v>9</v>
      </c>
      <c r="D88" s="104">
        <v>181</v>
      </c>
      <c r="E88" s="49"/>
      <c r="F88" s="54" t="s">
        <v>35</v>
      </c>
    </row>
    <row r="89" spans="1:6" ht="25.5" x14ac:dyDescent="0.2">
      <c r="A89" s="100" t="s">
        <v>23</v>
      </c>
      <c r="B89" s="48" t="s">
        <v>82</v>
      </c>
      <c r="C89" s="48">
        <v>9</v>
      </c>
      <c r="D89" s="104">
        <v>186</v>
      </c>
      <c r="E89" s="49" t="s">
        <v>23</v>
      </c>
      <c r="F89" s="54" t="s">
        <v>35</v>
      </c>
    </row>
    <row r="90" spans="1:6" ht="25.5" x14ac:dyDescent="0.2">
      <c r="A90" s="100" t="s">
        <v>23</v>
      </c>
      <c r="B90" s="48" t="s">
        <v>82</v>
      </c>
      <c r="C90" s="48">
        <v>9</v>
      </c>
      <c r="D90" s="104">
        <v>174</v>
      </c>
      <c r="E90" s="49" t="s">
        <v>23</v>
      </c>
      <c r="F90" s="54" t="s">
        <v>35</v>
      </c>
    </row>
    <row r="91" spans="1:6" ht="25.5" x14ac:dyDescent="0.2">
      <c r="A91" s="100"/>
      <c r="B91" s="48" t="s">
        <v>82</v>
      </c>
      <c r="C91" s="48">
        <v>9</v>
      </c>
      <c r="D91" s="104">
        <v>182</v>
      </c>
      <c r="E91" s="49"/>
      <c r="F91" s="54" t="s">
        <v>35</v>
      </c>
    </row>
    <row r="92" spans="1:6" ht="25.5" x14ac:dyDescent="0.2">
      <c r="A92" s="100"/>
      <c r="B92" s="48" t="s">
        <v>82</v>
      </c>
      <c r="C92" s="48">
        <v>9</v>
      </c>
      <c r="D92" s="104">
        <v>202</v>
      </c>
      <c r="E92" s="49"/>
      <c r="F92" s="54" t="s">
        <v>35</v>
      </c>
    </row>
    <row r="93" spans="1:6" ht="25.5" x14ac:dyDescent="0.2">
      <c r="A93" s="100"/>
      <c r="B93" s="48" t="s">
        <v>82</v>
      </c>
      <c r="C93" s="48">
        <v>9</v>
      </c>
      <c r="D93" s="104">
        <v>52</v>
      </c>
      <c r="E93" s="49"/>
      <c r="F93" s="54" t="s">
        <v>35</v>
      </c>
    </row>
    <row r="94" spans="1:6" ht="25.5" x14ac:dyDescent="0.2">
      <c r="A94" s="100"/>
      <c r="B94" s="48" t="s">
        <v>82</v>
      </c>
      <c r="C94" s="48">
        <v>9</v>
      </c>
      <c r="D94" s="104">
        <v>164</v>
      </c>
      <c r="E94" s="49" t="s">
        <v>23</v>
      </c>
      <c r="F94" s="54" t="s">
        <v>35</v>
      </c>
    </row>
    <row r="95" spans="1:6" ht="25.5" x14ac:dyDescent="0.2">
      <c r="A95" s="100"/>
      <c r="B95" s="48" t="s">
        <v>82</v>
      </c>
      <c r="C95" s="48">
        <v>9</v>
      </c>
      <c r="D95" s="104">
        <v>197</v>
      </c>
      <c r="E95" s="49"/>
      <c r="F95" s="54" t="s">
        <v>35</v>
      </c>
    </row>
    <row r="96" spans="1:6" ht="25.5" x14ac:dyDescent="0.2">
      <c r="A96" s="100"/>
      <c r="B96" s="48" t="s">
        <v>82</v>
      </c>
      <c r="C96" s="48">
        <v>9</v>
      </c>
      <c r="D96" s="104">
        <v>196</v>
      </c>
      <c r="E96" s="49" t="s">
        <v>23</v>
      </c>
      <c r="F96" s="54" t="s">
        <v>35</v>
      </c>
    </row>
    <row r="97" spans="1:20" ht="25.5" x14ac:dyDescent="0.2">
      <c r="A97" s="100"/>
      <c r="B97" s="48" t="s">
        <v>82</v>
      </c>
      <c r="C97" s="48">
        <v>9</v>
      </c>
      <c r="D97" s="104">
        <v>202</v>
      </c>
      <c r="E97" s="49"/>
      <c r="F97" s="54" t="s">
        <v>35</v>
      </c>
    </row>
    <row r="98" spans="1:20" ht="25.5" x14ac:dyDescent="0.2">
      <c r="A98" s="100"/>
      <c r="B98" s="48" t="s">
        <v>82</v>
      </c>
      <c r="C98" s="48">
        <v>9</v>
      </c>
      <c r="D98" s="104">
        <v>197</v>
      </c>
      <c r="E98" s="49"/>
      <c r="F98" s="54" t="s">
        <v>35</v>
      </c>
    </row>
    <row r="99" spans="1:20" ht="25.5" x14ac:dyDescent="0.2">
      <c r="A99" s="100"/>
      <c r="B99" s="48" t="s">
        <v>82</v>
      </c>
      <c r="C99" s="48">
        <v>9</v>
      </c>
      <c r="D99" s="104">
        <v>196</v>
      </c>
      <c r="E99" s="49"/>
      <c r="F99" s="54" t="s">
        <v>35</v>
      </c>
    </row>
    <row r="100" spans="1:20" ht="25.5" x14ac:dyDescent="0.2">
      <c r="A100" s="100"/>
      <c r="B100" s="48" t="s">
        <v>82</v>
      </c>
      <c r="C100" s="48">
        <v>9</v>
      </c>
      <c r="D100" s="104">
        <v>165</v>
      </c>
      <c r="E100" s="49"/>
      <c r="F100" s="54" t="s">
        <v>35</v>
      </c>
    </row>
    <row r="101" spans="1:20" ht="25.5" x14ac:dyDescent="0.2">
      <c r="A101" s="100"/>
      <c r="B101" s="48" t="s">
        <v>82</v>
      </c>
      <c r="C101" s="48">
        <v>9</v>
      </c>
      <c r="D101" s="104">
        <v>177</v>
      </c>
      <c r="E101" s="49"/>
      <c r="F101" s="54" t="s">
        <v>35</v>
      </c>
    </row>
    <row r="102" spans="1:20" ht="25.5" x14ac:dyDescent="0.2">
      <c r="A102" s="100"/>
      <c r="B102" s="48" t="s">
        <v>82</v>
      </c>
      <c r="C102" s="48">
        <v>9</v>
      </c>
      <c r="D102" s="104">
        <v>164</v>
      </c>
      <c r="E102" s="49"/>
      <c r="F102" s="54" t="s">
        <v>35</v>
      </c>
    </row>
    <row r="103" spans="1:20" ht="25.5" x14ac:dyDescent="0.2">
      <c r="A103" s="100"/>
      <c r="B103" s="48" t="s">
        <v>82</v>
      </c>
      <c r="C103" s="48">
        <v>9</v>
      </c>
      <c r="D103" s="104">
        <v>134</v>
      </c>
      <c r="E103" s="49"/>
      <c r="F103" s="54" t="s">
        <v>35</v>
      </c>
    </row>
    <row r="104" spans="1:20" ht="25.5" x14ac:dyDescent="0.2">
      <c r="A104" s="100" t="s">
        <v>23</v>
      </c>
      <c r="B104" s="48" t="s">
        <v>82</v>
      </c>
      <c r="C104" s="48">
        <v>9</v>
      </c>
      <c r="D104" s="104">
        <v>165</v>
      </c>
      <c r="E104" s="49" t="s">
        <v>23</v>
      </c>
      <c r="F104" s="54" t="s">
        <v>35</v>
      </c>
      <c r="N104" s="18"/>
      <c r="O104" s="18"/>
      <c r="P104" s="18"/>
      <c r="Q104" s="18"/>
      <c r="R104" s="18"/>
      <c r="S104" s="18"/>
      <c r="T104" s="18"/>
    </row>
    <row r="105" spans="1:20" ht="25.5" x14ac:dyDescent="0.2">
      <c r="A105" s="100" t="s">
        <v>23</v>
      </c>
      <c r="B105" s="48" t="s">
        <v>82</v>
      </c>
      <c r="C105" s="48">
        <v>9</v>
      </c>
      <c r="D105" s="104">
        <v>224</v>
      </c>
      <c r="E105" s="49" t="s">
        <v>23</v>
      </c>
      <c r="F105" s="54" t="s">
        <v>59</v>
      </c>
      <c r="N105" s="18"/>
      <c r="O105" s="18"/>
      <c r="P105" s="18"/>
      <c r="Q105" s="18"/>
      <c r="R105" s="18"/>
      <c r="S105" s="18"/>
      <c r="T105" s="18"/>
    </row>
    <row r="106" spans="1:20" ht="25.5" x14ac:dyDescent="0.2">
      <c r="A106" s="100"/>
      <c r="B106" s="48" t="s">
        <v>82</v>
      </c>
      <c r="C106" s="48">
        <v>9</v>
      </c>
      <c r="D106" s="104">
        <v>114</v>
      </c>
      <c r="E106" s="49"/>
      <c r="F106" s="54" t="s">
        <v>59</v>
      </c>
      <c r="N106" s="18"/>
      <c r="O106" s="18"/>
      <c r="P106" s="18"/>
      <c r="Q106" s="18"/>
      <c r="R106" s="18"/>
      <c r="S106" s="18"/>
      <c r="T106" s="18"/>
    </row>
    <row r="107" spans="1:20" ht="25.5" x14ac:dyDescent="0.2">
      <c r="A107" s="100"/>
      <c r="B107" s="48" t="s">
        <v>82</v>
      </c>
      <c r="C107" s="48">
        <v>9</v>
      </c>
      <c r="D107" s="104">
        <v>145</v>
      </c>
      <c r="E107" s="49"/>
      <c r="F107" s="54" t="s">
        <v>35</v>
      </c>
      <c r="N107" s="18"/>
      <c r="O107" s="18"/>
      <c r="P107" s="18"/>
      <c r="Q107" s="18"/>
      <c r="R107" s="18"/>
      <c r="S107" s="18"/>
      <c r="T107" s="18"/>
    </row>
    <row r="108" spans="1:20" ht="12.75" x14ac:dyDescent="0.2">
      <c r="A108" s="100"/>
      <c r="B108" s="48" t="s">
        <v>82</v>
      </c>
      <c r="C108" s="48">
        <v>9</v>
      </c>
      <c r="D108" s="104">
        <v>5045</v>
      </c>
      <c r="E108" s="49"/>
      <c r="F108" s="54" t="s">
        <v>30</v>
      </c>
      <c r="N108" s="18"/>
      <c r="O108" s="18"/>
      <c r="P108" s="18"/>
      <c r="Q108" s="18"/>
      <c r="R108" s="18"/>
      <c r="S108" s="18"/>
      <c r="T108" s="18"/>
    </row>
    <row r="109" spans="1:20" ht="25.5" x14ac:dyDescent="0.2">
      <c r="A109" s="100"/>
      <c r="B109" s="48" t="s">
        <v>82</v>
      </c>
      <c r="C109" s="48">
        <v>9</v>
      </c>
      <c r="D109" s="104">
        <v>22664</v>
      </c>
      <c r="E109" s="49"/>
      <c r="F109" s="54" t="s">
        <v>87</v>
      </c>
      <c r="N109" s="18"/>
      <c r="O109" s="18"/>
      <c r="P109" s="18"/>
      <c r="Q109" s="18"/>
      <c r="R109" s="18"/>
      <c r="S109" s="18"/>
      <c r="T109" s="18"/>
    </row>
    <row r="110" spans="1:20" ht="12.75" x14ac:dyDescent="0.2">
      <c r="A110" s="100"/>
      <c r="B110" s="48" t="s">
        <v>82</v>
      </c>
      <c r="C110" s="48">
        <v>9</v>
      </c>
      <c r="D110" s="104"/>
      <c r="E110" s="49"/>
      <c r="F110" s="54"/>
      <c r="N110" s="18"/>
      <c r="O110" s="18"/>
      <c r="P110" s="18"/>
      <c r="Q110" s="18"/>
      <c r="R110" s="18"/>
      <c r="S110" s="18"/>
      <c r="T110" s="18"/>
    </row>
    <row r="111" spans="1:20" ht="12.75" x14ac:dyDescent="0.2">
      <c r="A111" s="100"/>
      <c r="B111" s="48" t="s">
        <v>82</v>
      </c>
      <c r="C111" s="48">
        <v>9</v>
      </c>
      <c r="D111" s="104"/>
      <c r="E111" s="49"/>
      <c r="F111" s="54"/>
      <c r="N111" s="18"/>
      <c r="O111" s="18"/>
      <c r="P111" s="18"/>
      <c r="Q111" s="18"/>
      <c r="R111" s="18"/>
      <c r="S111" s="18"/>
      <c r="T111" s="18"/>
    </row>
    <row r="112" spans="1:20" ht="12.75" x14ac:dyDescent="0.2">
      <c r="A112" s="100"/>
      <c r="B112" s="48" t="s">
        <v>82</v>
      </c>
      <c r="C112" s="48">
        <v>9</v>
      </c>
      <c r="D112" s="104"/>
      <c r="E112" s="49"/>
      <c r="F112" s="54"/>
      <c r="N112" s="18"/>
      <c r="O112" s="18"/>
      <c r="P112" s="18"/>
      <c r="Q112" s="18"/>
      <c r="R112" s="18"/>
      <c r="S112" s="18"/>
      <c r="T112" s="18"/>
    </row>
    <row r="113" spans="1:14" ht="12.75" x14ac:dyDescent="0.2">
      <c r="A113" s="103" t="s">
        <v>45</v>
      </c>
      <c r="B113" s="48" t="s">
        <v>82</v>
      </c>
      <c r="C113" s="48" t="s">
        <v>23</v>
      </c>
      <c r="D113" s="106">
        <f>SUM(D69:D112)</f>
        <v>64597</v>
      </c>
      <c r="E113" s="49" t="s">
        <v>23</v>
      </c>
      <c r="F113" s="99" t="s">
        <v>23</v>
      </c>
      <c r="N113" s="18"/>
    </row>
    <row r="114" spans="1:14" ht="12.75" x14ac:dyDescent="0.2">
      <c r="A114" s="100" t="s">
        <v>23</v>
      </c>
      <c r="B114" s="48" t="s">
        <v>82</v>
      </c>
      <c r="C114" s="48" t="s">
        <v>23</v>
      </c>
      <c r="D114" s="48" t="s">
        <v>23</v>
      </c>
      <c r="E114" s="49">
        <f>SUM(D68+D113)</f>
        <v>253679</v>
      </c>
      <c r="F114" s="107" t="s">
        <v>23</v>
      </c>
      <c r="G114" s="18"/>
      <c r="H114" s="18"/>
      <c r="I114" s="18"/>
      <c r="J114" s="18"/>
      <c r="K114" s="18"/>
      <c r="L114" s="18"/>
      <c r="M114" s="18"/>
      <c r="N114" s="18"/>
    </row>
    <row r="115" spans="1:14" ht="12.75" x14ac:dyDescent="0.2">
      <c r="A115" s="108" t="s">
        <v>24</v>
      </c>
      <c r="B115" s="48" t="s">
        <v>82</v>
      </c>
      <c r="C115" s="109" t="s">
        <v>23</v>
      </c>
      <c r="D115" s="98">
        <v>706769</v>
      </c>
      <c r="E115" s="49" t="s">
        <v>23</v>
      </c>
      <c r="F115" s="107" t="s">
        <v>23</v>
      </c>
    </row>
    <row r="116" spans="1:14" ht="25.5" x14ac:dyDescent="0.2">
      <c r="A116" s="110" t="s">
        <v>25</v>
      </c>
      <c r="B116" s="48" t="s">
        <v>82</v>
      </c>
      <c r="C116" s="48">
        <v>9</v>
      </c>
      <c r="D116" s="96">
        <v>97785</v>
      </c>
      <c r="E116" s="49" t="s">
        <v>23</v>
      </c>
      <c r="F116" s="111" t="s">
        <v>64</v>
      </c>
    </row>
    <row r="117" spans="1:14" ht="25.5" x14ac:dyDescent="0.2">
      <c r="A117" s="112"/>
      <c r="B117" s="48" t="s">
        <v>82</v>
      </c>
      <c r="C117" s="48">
        <v>9</v>
      </c>
      <c r="D117" s="96">
        <v>22080</v>
      </c>
      <c r="E117" s="49"/>
      <c r="F117" s="111" t="s">
        <v>65</v>
      </c>
    </row>
    <row r="118" spans="1:14" ht="12.75" x14ac:dyDescent="0.2">
      <c r="A118" s="110" t="s">
        <v>23</v>
      </c>
      <c r="B118" s="48" t="s">
        <v>82</v>
      </c>
      <c r="C118" s="48">
        <v>9</v>
      </c>
      <c r="D118" s="96">
        <v>19643</v>
      </c>
      <c r="E118" s="49" t="s">
        <v>23</v>
      </c>
      <c r="F118" s="111" t="s">
        <v>30</v>
      </c>
    </row>
    <row r="119" spans="1:14" ht="25.5" x14ac:dyDescent="0.2">
      <c r="A119" s="110" t="s">
        <v>23</v>
      </c>
      <c r="B119" s="48" t="s">
        <v>82</v>
      </c>
      <c r="C119" s="48">
        <v>9</v>
      </c>
      <c r="D119" s="96">
        <v>887</v>
      </c>
      <c r="E119" s="49" t="s">
        <v>23</v>
      </c>
      <c r="F119" s="111" t="s">
        <v>31</v>
      </c>
    </row>
    <row r="120" spans="1:14" ht="25.5" x14ac:dyDescent="0.2">
      <c r="A120" s="110"/>
      <c r="B120" s="48" t="s">
        <v>82</v>
      </c>
      <c r="C120" s="48">
        <v>9</v>
      </c>
      <c r="D120" s="96">
        <v>621</v>
      </c>
      <c r="E120" s="49" t="s">
        <v>23</v>
      </c>
      <c r="F120" s="111" t="s">
        <v>46</v>
      </c>
    </row>
    <row r="121" spans="1:14" ht="25.5" x14ac:dyDescent="0.2">
      <c r="A121" s="110"/>
      <c r="B121" s="48" t="s">
        <v>82</v>
      </c>
      <c r="C121" s="48">
        <v>9</v>
      </c>
      <c r="D121" s="96">
        <v>626</v>
      </c>
      <c r="E121" s="49" t="s">
        <v>23</v>
      </c>
      <c r="F121" s="111" t="s">
        <v>46</v>
      </c>
    </row>
    <row r="122" spans="1:14" ht="25.5" x14ac:dyDescent="0.2">
      <c r="A122" s="110"/>
      <c r="B122" s="48" t="s">
        <v>82</v>
      </c>
      <c r="C122" s="48">
        <v>9</v>
      </c>
      <c r="D122" s="96">
        <v>689</v>
      </c>
      <c r="E122" s="49" t="s">
        <v>23</v>
      </c>
      <c r="F122" s="111" t="s">
        <v>35</v>
      </c>
    </row>
    <row r="123" spans="1:14" ht="25.5" x14ac:dyDescent="0.2">
      <c r="A123" s="110" t="s">
        <v>23</v>
      </c>
      <c r="B123" s="48" t="s">
        <v>82</v>
      </c>
      <c r="C123" s="48">
        <v>9</v>
      </c>
      <c r="D123" s="96">
        <v>459</v>
      </c>
      <c r="E123" s="49" t="s">
        <v>23</v>
      </c>
      <c r="F123" s="111" t="s">
        <v>46</v>
      </c>
    </row>
    <row r="124" spans="1:14" ht="25.5" x14ac:dyDescent="0.2">
      <c r="A124" s="110" t="s">
        <v>23</v>
      </c>
      <c r="B124" s="48" t="s">
        <v>82</v>
      </c>
      <c r="C124" s="48">
        <v>9</v>
      </c>
      <c r="D124" s="96">
        <v>562</v>
      </c>
      <c r="E124" s="49" t="s">
        <v>23</v>
      </c>
      <c r="F124" s="111" t="s">
        <v>46</v>
      </c>
    </row>
    <row r="125" spans="1:14" ht="25.5" x14ac:dyDescent="0.2">
      <c r="A125" s="110" t="s">
        <v>23</v>
      </c>
      <c r="B125" s="48" t="s">
        <v>82</v>
      </c>
      <c r="C125" s="48">
        <v>9</v>
      </c>
      <c r="D125" s="96">
        <v>559</v>
      </c>
      <c r="E125" s="49" t="s">
        <v>23</v>
      </c>
      <c r="F125" s="111" t="s">
        <v>35</v>
      </c>
    </row>
    <row r="126" spans="1:14" ht="25.5" x14ac:dyDescent="0.2">
      <c r="A126" s="113" t="s">
        <v>23</v>
      </c>
      <c r="B126" s="48" t="s">
        <v>82</v>
      </c>
      <c r="C126" s="48">
        <v>9</v>
      </c>
      <c r="D126" s="114">
        <v>912</v>
      </c>
      <c r="E126" s="115" t="s">
        <v>23</v>
      </c>
      <c r="F126" s="116" t="s">
        <v>35</v>
      </c>
    </row>
    <row r="127" spans="1:14" ht="25.5" x14ac:dyDescent="0.2">
      <c r="A127" s="113"/>
      <c r="B127" s="48" t="s">
        <v>82</v>
      </c>
      <c r="C127" s="48">
        <v>9</v>
      </c>
      <c r="D127" s="114">
        <v>35</v>
      </c>
      <c r="E127" s="115" t="s">
        <v>23</v>
      </c>
      <c r="F127" s="116" t="s">
        <v>46</v>
      </c>
    </row>
    <row r="128" spans="1:14" ht="25.5" x14ac:dyDescent="0.2">
      <c r="A128" s="113"/>
      <c r="B128" s="48" t="s">
        <v>82</v>
      </c>
      <c r="C128" s="48">
        <v>9</v>
      </c>
      <c r="D128" s="114">
        <v>653</v>
      </c>
      <c r="E128" s="115" t="s">
        <v>23</v>
      </c>
      <c r="F128" s="116" t="s">
        <v>35</v>
      </c>
    </row>
    <row r="129" spans="1:6" ht="25.5" x14ac:dyDescent="0.2">
      <c r="A129" s="110" t="s">
        <v>23</v>
      </c>
      <c r="B129" s="48" t="s">
        <v>82</v>
      </c>
      <c r="C129" s="48">
        <v>9</v>
      </c>
      <c r="D129" s="117">
        <v>716</v>
      </c>
      <c r="E129" s="49" t="s">
        <v>23</v>
      </c>
      <c r="F129" s="56" t="s">
        <v>35</v>
      </c>
    </row>
    <row r="130" spans="1:6" ht="25.5" x14ac:dyDescent="0.2">
      <c r="A130" s="110"/>
      <c r="B130" s="48" t="s">
        <v>82</v>
      </c>
      <c r="C130" s="48">
        <v>9</v>
      </c>
      <c r="D130" s="117">
        <v>725</v>
      </c>
      <c r="E130" s="49"/>
      <c r="F130" s="56" t="s">
        <v>35</v>
      </c>
    </row>
    <row r="131" spans="1:6" ht="25.5" x14ac:dyDescent="0.2">
      <c r="A131" s="110" t="s">
        <v>23</v>
      </c>
      <c r="B131" s="48" t="s">
        <v>82</v>
      </c>
      <c r="C131" s="48">
        <v>9</v>
      </c>
      <c r="D131" s="117">
        <v>478</v>
      </c>
      <c r="E131" s="49" t="s">
        <v>23</v>
      </c>
      <c r="F131" s="97" t="s">
        <v>35</v>
      </c>
    </row>
    <row r="132" spans="1:6" ht="25.5" x14ac:dyDescent="0.2">
      <c r="A132" s="110"/>
      <c r="B132" s="48" t="s">
        <v>82</v>
      </c>
      <c r="C132" s="48">
        <v>9</v>
      </c>
      <c r="D132" s="117">
        <v>750</v>
      </c>
      <c r="E132" s="49"/>
      <c r="F132" s="97" t="s">
        <v>35</v>
      </c>
    </row>
    <row r="133" spans="1:6" ht="25.5" x14ac:dyDescent="0.2">
      <c r="A133" s="110"/>
      <c r="B133" s="48" t="s">
        <v>82</v>
      </c>
      <c r="C133" s="48">
        <v>9</v>
      </c>
      <c r="D133" s="117">
        <v>729</v>
      </c>
      <c r="E133" s="49"/>
      <c r="F133" s="97" t="s">
        <v>46</v>
      </c>
    </row>
    <row r="134" spans="1:6" ht="25.5" x14ac:dyDescent="0.2">
      <c r="A134" s="110"/>
      <c r="B134" s="48" t="s">
        <v>82</v>
      </c>
      <c r="C134" s="48">
        <v>9</v>
      </c>
      <c r="D134" s="117">
        <v>757</v>
      </c>
      <c r="E134" s="49"/>
      <c r="F134" s="97" t="s">
        <v>35</v>
      </c>
    </row>
    <row r="135" spans="1:6" ht="25.5" x14ac:dyDescent="0.2">
      <c r="A135" s="110"/>
      <c r="B135" s="48" t="s">
        <v>82</v>
      </c>
      <c r="C135" s="48">
        <v>9</v>
      </c>
      <c r="D135" s="117">
        <v>1034</v>
      </c>
      <c r="E135" s="49"/>
      <c r="F135" s="97" t="s">
        <v>35</v>
      </c>
    </row>
    <row r="136" spans="1:6" ht="25.5" x14ac:dyDescent="0.2">
      <c r="A136" s="110"/>
      <c r="B136" s="48" t="s">
        <v>82</v>
      </c>
      <c r="C136" s="48">
        <v>9</v>
      </c>
      <c r="D136" s="117">
        <v>743</v>
      </c>
      <c r="E136" s="49"/>
      <c r="F136" s="97" t="s">
        <v>35</v>
      </c>
    </row>
    <row r="137" spans="1:6" ht="25.5" x14ac:dyDescent="0.2">
      <c r="A137" s="110"/>
      <c r="B137" s="48" t="s">
        <v>82</v>
      </c>
      <c r="C137" s="48">
        <v>9</v>
      </c>
      <c r="D137" s="117">
        <v>301</v>
      </c>
      <c r="E137" s="49"/>
      <c r="F137" s="97" t="s">
        <v>46</v>
      </c>
    </row>
    <row r="138" spans="1:6" ht="25.5" x14ac:dyDescent="0.2">
      <c r="A138" s="110"/>
      <c r="B138" s="48" t="s">
        <v>82</v>
      </c>
      <c r="C138" s="48">
        <v>9</v>
      </c>
      <c r="D138" s="117">
        <v>284</v>
      </c>
      <c r="E138" s="49"/>
      <c r="F138" s="97" t="s">
        <v>35</v>
      </c>
    </row>
    <row r="139" spans="1:6" ht="25.5" x14ac:dyDescent="0.2">
      <c r="A139" s="110"/>
      <c r="B139" s="48" t="s">
        <v>82</v>
      </c>
      <c r="C139" s="48">
        <v>9</v>
      </c>
      <c r="D139" s="117">
        <v>769</v>
      </c>
      <c r="E139" s="49"/>
      <c r="F139" s="97" t="s">
        <v>35</v>
      </c>
    </row>
    <row r="140" spans="1:6" ht="25.5" x14ac:dyDescent="0.2">
      <c r="A140" s="110"/>
      <c r="B140" s="48" t="s">
        <v>82</v>
      </c>
      <c r="C140" s="48">
        <v>9</v>
      </c>
      <c r="D140" s="117">
        <v>264</v>
      </c>
      <c r="E140" s="49"/>
      <c r="F140" s="97" t="s">
        <v>35</v>
      </c>
    </row>
    <row r="141" spans="1:6" ht="25.5" x14ac:dyDescent="0.2">
      <c r="A141" s="110"/>
      <c r="B141" s="48" t="s">
        <v>82</v>
      </c>
      <c r="C141" s="48">
        <v>9</v>
      </c>
      <c r="D141" s="117">
        <v>579</v>
      </c>
      <c r="E141" s="49"/>
      <c r="F141" s="97" t="s">
        <v>35</v>
      </c>
    </row>
    <row r="142" spans="1:6" ht="25.5" x14ac:dyDescent="0.2">
      <c r="A142" s="110"/>
      <c r="B142" s="48" t="s">
        <v>82</v>
      </c>
      <c r="C142" s="48">
        <v>9</v>
      </c>
      <c r="D142" s="117">
        <v>747</v>
      </c>
      <c r="E142" s="49"/>
      <c r="F142" s="97" t="s">
        <v>35</v>
      </c>
    </row>
    <row r="143" spans="1:6" ht="25.5" x14ac:dyDescent="0.2">
      <c r="A143" s="110"/>
      <c r="B143" s="48" t="s">
        <v>82</v>
      </c>
      <c r="C143" s="48">
        <v>9</v>
      </c>
      <c r="D143" s="117">
        <v>656</v>
      </c>
      <c r="E143" s="49"/>
      <c r="F143" s="97" t="s">
        <v>35</v>
      </c>
    </row>
    <row r="144" spans="1:6" ht="25.5" x14ac:dyDescent="0.2">
      <c r="A144" s="110"/>
      <c r="B144" s="48" t="s">
        <v>82</v>
      </c>
      <c r="C144" s="48">
        <v>9</v>
      </c>
      <c r="D144" s="117">
        <v>675</v>
      </c>
      <c r="E144" s="49"/>
      <c r="F144" s="97" t="s">
        <v>46</v>
      </c>
    </row>
    <row r="145" spans="1:6" ht="25.5" x14ac:dyDescent="0.2">
      <c r="A145" s="110"/>
      <c r="B145" s="48" t="s">
        <v>82</v>
      </c>
      <c r="C145" s="48">
        <v>9</v>
      </c>
      <c r="D145" s="117">
        <v>435</v>
      </c>
      <c r="E145" s="49"/>
      <c r="F145" s="97" t="s">
        <v>35</v>
      </c>
    </row>
    <row r="146" spans="1:6" ht="25.5" x14ac:dyDescent="0.2">
      <c r="A146" s="110"/>
      <c r="B146" s="48" t="s">
        <v>82</v>
      </c>
      <c r="C146" s="48">
        <v>9</v>
      </c>
      <c r="D146" s="117">
        <v>747</v>
      </c>
      <c r="E146" s="49"/>
      <c r="F146" s="97" t="s">
        <v>35</v>
      </c>
    </row>
    <row r="147" spans="1:6" ht="25.5" x14ac:dyDescent="0.2">
      <c r="A147" s="110"/>
      <c r="B147" s="48" t="s">
        <v>82</v>
      </c>
      <c r="C147" s="48">
        <v>9</v>
      </c>
      <c r="D147" s="117">
        <v>675</v>
      </c>
      <c r="E147" s="49"/>
      <c r="F147" s="97" t="s">
        <v>35</v>
      </c>
    </row>
    <row r="148" spans="1:6" ht="25.5" x14ac:dyDescent="0.2">
      <c r="A148" s="110"/>
      <c r="B148" s="48" t="s">
        <v>82</v>
      </c>
      <c r="C148" s="48">
        <v>9</v>
      </c>
      <c r="D148" s="117">
        <v>529</v>
      </c>
      <c r="E148" s="49"/>
      <c r="F148" s="97" t="s">
        <v>35</v>
      </c>
    </row>
    <row r="149" spans="1:6" ht="25.5" x14ac:dyDescent="0.2">
      <c r="A149" s="110"/>
      <c r="B149" s="48" t="s">
        <v>82</v>
      </c>
      <c r="C149" s="48">
        <v>9</v>
      </c>
      <c r="D149" s="117">
        <v>639</v>
      </c>
      <c r="E149" s="49"/>
      <c r="F149" s="97" t="s">
        <v>35</v>
      </c>
    </row>
    <row r="150" spans="1:6" ht="25.5" x14ac:dyDescent="0.2">
      <c r="A150" s="110"/>
      <c r="B150" s="48" t="s">
        <v>82</v>
      </c>
      <c r="C150" s="48">
        <v>9</v>
      </c>
      <c r="D150" s="117">
        <v>583</v>
      </c>
      <c r="E150" s="49"/>
      <c r="F150" s="97" t="s">
        <v>35</v>
      </c>
    </row>
    <row r="151" spans="1:6" ht="25.5" x14ac:dyDescent="0.2">
      <c r="A151" s="110"/>
      <c r="B151" s="48" t="s">
        <v>82</v>
      </c>
      <c r="C151" s="48">
        <v>9</v>
      </c>
      <c r="D151" s="117">
        <v>710</v>
      </c>
      <c r="E151" s="49"/>
      <c r="F151" s="97" t="s">
        <v>35</v>
      </c>
    </row>
    <row r="152" spans="1:6" ht="25.5" x14ac:dyDescent="0.2">
      <c r="A152" s="110"/>
      <c r="B152" s="48" t="s">
        <v>82</v>
      </c>
      <c r="C152" s="48">
        <v>9</v>
      </c>
      <c r="D152" s="117">
        <v>985</v>
      </c>
      <c r="E152" s="49"/>
      <c r="F152" s="97" t="s">
        <v>35</v>
      </c>
    </row>
    <row r="153" spans="1:6" ht="25.5" x14ac:dyDescent="0.2">
      <c r="A153" s="110"/>
      <c r="B153" s="48" t="s">
        <v>82</v>
      </c>
      <c r="C153" s="48">
        <v>9</v>
      </c>
      <c r="D153" s="117">
        <v>332</v>
      </c>
      <c r="E153" s="49"/>
      <c r="F153" s="97" t="s">
        <v>35</v>
      </c>
    </row>
    <row r="154" spans="1:6" ht="25.5" x14ac:dyDescent="0.2">
      <c r="A154" s="110"/>
      <c r="B154" s="48" t="s">
        <v>82</v>
      </c>
      <c r="C154" s="48">
        <v>9</v>
      </c>
      <c r="D154" s="117">
        <v>607</v>
      </c>
      <c r="E154" s="49"/>
      <c r="F154" s="97" t="s">
        <v>35</v>
      </c>
    </row>
    <row r="155" spans="1:6" ht="25.5" x14ac:dyDescent="0.2">
      <c r="A155" s="110"/>
      <c r="B155" s="48" t="s">
        <v>82</v>
      </c>
      <c r="C155" s="48">
        <v>9</v>
      </c>
      <c r="D155" s="117">
        <v>686</v>
      </c>
      <c r="E155" s="49"/>
      <c r="F155" s="97" t="s">
        <v>35</v>
      </c>
    </row>
    <row r="156" spans="1:6" ht="25.5" x14ac:dyDescent="0.2">
      <c r="A156" s="110"/>
      <c r="B156" s="48" t="s">
        <v>82</v>
      </c>
      <c r="C156" s="48">
        <v>9</v>
      </c>
      <c r="D156" s="117">
        <v>284</v>
      </c>
      <c r="E156" s="49"/>
      <c r="F156" s="97" t="s">
        <v>35</v>
      </c>
    </row>
    <row r="157" spans="1:6" ht="25.5" x14ac:dyDescent="0.2">
      <c r="A157" s="110"/>
      <c r="B157" s="48" t="s">
        <v>82</v>
      </c>
      <c r="C157" s="48">
        <v>9</v>
      </c>
      <c r="D157" s="117">
        <v>87748</v>
      </c>
      <c r="E157" s="49"/>
      <c r="F157" s="97" t="s">
        <v>31</v>
      </c>
    </row>
    <row r="158" spans="1:6" ht="12.75" x14ac:dyDescent="0.2">
      <c r="A158" s="110"/>
      <c r="B158" s="48" t="s">
        <v>82</v>
      </c>
      <c r="C158" s="48">
        <v>9</v>
      </c>
      <c r="D158" s="117"/>
      <c r="E158" s="49"/>
      <c r="F158" s="97"/>
    </row>
    <row r="159" spans="1:6" ht="12.75" x14ac:dyDescent="0.2">
      <c r="A159" s="110"/>
      <c r="B159" s="48" t="s">
        <v>82</v>
      </c>
      <c r="C159" s="48">
        <v>9</v>
      </c>
      <c r="D159" s="117"/>
      <c r="E159" s="49"/>
      <c r="F159" s="97"/>
    </row>
    <row r="160" spans="1:6" ht="12.75" x14ac:dyDescent="0.2">
      <c r="A160" s="52" t="s">
        <v>26</v>
      </c>
      <c r="B160" s="48" t="s">
        <v>82</v>
      </c>
      <c r="C160" s="48">
        <v>9</v>
      </c>
      <c r="D160" s="118">
        <f>SUM(D116:D159)</f>
        <v>250678</v>
      </c>
      <c r="E160" s="49" t="s">
        <v>23</v>
      </c>
      <c r="F160" s="119" t="s">
        <v>23</v>
      </c>
    </row>
    <row r="161" spans="1:8" ht="12.75" x14ac:dyDescent="0.2">
      <c r="A161" s="108"/>
      <c r="B161" s="48" t="s">
        <v>82</v>
      </c>
      <c r="C161" s="48" t="s">
        <v>23</v>
      </c>
      <c r="D161" s="48" t="s">
        <v>23</v>
      </c>
      <c r="E161" s="49">
        <f>SUM(D160)+D115</f>
        <v>957447</v>
      </c>
      <c r="F161" s="119" t="s">
        <v>23</v>
      </c>
    </row>
    <row r="162" spans="1:8" ht="12.75" x14ac:dyDescent="0.2">
      <c r="A162" s="120" t="s">
        <v>12</v>
      </c>
      <c r="B162" s="48" t="s">
        <v>82</v>
      </c>
      <c r="C162" s="48" t="s">
        <v>23</v>
      </c>
      <c r="D162" s="121">
        <v>30816</v>
      </c>
      <c r="E162" s="49" t="s">
        <v>23</v>
      </c>
      <c r="F162" s="107" t="s">
        <v>23</v>
      </c>
      <c r="G162" s="18"/>
      <c r="H162" s="18"/>
    </row>
    <row r="163" spans="1:8" ht="25.5" x14ac:dyDescent="0.2">
      <c r="A163" s="110" t="s">
        <v>13</v>
      </c>
      <c r="B163" s="48" t="s">
        <v>82</v>
      </c>
      <c r="C163" s="48">
        <v>9</v>
      </c>
      <c r="D163" s="122">
        <v>3093</v>
      </c>
      <c r="E163" s="49"/>
      <c r="F163" s="56" t="s">
        <v>59</v>
      </c>
      <c r="G163" s="18"/>
      <c r="H163" s="18"/>
    </row>
    <row r="164" spans="1:8" ht="25.5" x14ac:dyDescent="0.2">
      <c r="A164" s="110" t="s">
        <v>23</v>
      </c>
      <c r="B164" s="48" t="s">
        <v>82</v>
      </c>
      <c r="C164" s="48">
        <v>9</v>
      </c>
      <c r="D164" s="96">
        <v>1101</v>
      </c>
      <c r="E164" s="49"/>
      <c r="F164" s="56" t="s">
        <v>59</v>
      </c>
    </row>
    <row r="165" spans="1:8" ht="12.75" x14ac:dyDescent="0.2">
      <c r="A165" s="110" t="s">
        <v>23</v>
      </c>
      <c r="B165" s="48" t="s">
        <v>82</v>
      </c>
      <c r="C165" s="48">
        <v>9</v>
      </c>
      <c r="D165" s="96">
        <v>503</v>
      </c>
      <c r="E165" s="49"/>
      <c r="F165" s="56" t="s">
        <v>30</v>
      </c>
    </row>
    <row r="166" spans="1:8" ht="25.5" x14ac:dyDescent="0.2">
      <c r="A166" s="110"/>
      <c r="B166" s="48" t="s">
        <v>82</v>
      </c>
      <c r="C166" s="48">
        <v>9</v>
      </c>
      <c r="D166" s="96">
        <v>491</v>
      </c>
      <c r="E166" s="49"/>
      <c r="F166" s="56" t="s">
        <v>35</v>
      </c>
    </row>
    <row r="167" spans="1:8" ht="25.5" x14ac:dyDescent="0.2">
      <c r="A167" s="110"/>
      <c r="B167" s="48" t="s">
        <v>82</v>
      </c>
      <c r="C167" s="48">
        <v>9</v>
      </c>
      <c r="D167" s="96">
        <v>3594</v>
      </c>
      <c r="E167" s="49"/>
      <c r="F167" s="56" t="s">
        <v>31</v>
      </c>
    </row>
    <row r="168" spans="1:8" ht="25.5" x14ac:dyDescent="0.2">
      <c r="A168" s="110"/>
      <c r="B168" s="48" t="s">
        <v>82</v>
      </c>
      <c r="C168" s="48">
        <v>9</v>
      </c>
      <c r="D168" s="96">
        <v>568</v>
      </c>
      <c r="E168" s="49"/>
      <c r="F168" s="56" t="s">
        <v>35</v>
      </c>
    </row>
    <row r="169" spans="1:8" ht="25.5" x14ac:dyDescent="0.2">
      <c r="A169" s="110" t="s">
        <v>23</v>
      </c>
      <c r="B169" s="48" t="s">
        <v>82</v>
      </c>
      <c r="C169" s="48">
        <v>9</v>
      </c>
      <c r="D169" s="96">
        <v>910</v>
      </c>
      <c r="E169" s="49"/>
      <c r="F169" s="97" t="s">
        <v>35</v>
      </c>
    </row>
    <row r="170" spans="1:8" ht="12.75" x14ac:dyDescent="0.2">
      <c r="A170" s="52" t="s">
        <v>14</v>
      </c>
      <c r="B170" s="48" t="s">
        <v>82</v>
      </c>
      <c r="C170" s="48" t="s">
        <v>23</v>
      </c>
      <c r="D170" s="118">
        <f>SUM(D163:D169)</f>
        <v>10260</v>
      </c>
      <c r="E170" s="93" t="s">
        <v>23</v>
      </c>
      <c r="F170" s="123" t="s">
        <v>23</v>
      </c>
    </row>
    <row r="171" spans="1:8" ht="12.75" x14ac:dyDescent="0.2">
      <c r="A171" s="47" t="s">
        <v>23</v>
      </c>
      <c r="B171" s="48" t="s">
        <v>82</v>
      </c>
      <c r="C171" s="48" t="s">
        <v>23</v>
      </c>
      <c r="D171" s="48" t="s">
        <v>23</v>
      </c>
      <c r="E171" s="50">
        <f>SUM(D170)+D162</f>
        <v>41076</v>
      </c>
      <c r="F171" s="123" t="s">
        <v>23</v>
      </c>
    </row>
    <row r="172" spans="1:8" ht="12.75" x14ac:dyDescent="0.2">
      <c r="A172" s="63" t="s">
        <v>39</v>
      </c>
      <c r="B172" s="48" t="s">
        <v>82</v>
      </c>
      <c r="C172" s="48" t="s">
        <v>23</v>
      </c>
      <c r="D172" s="106">
        <v>84915</v>
      </c>
      <c r="E172" s="50" t="s">
        <v>23</v>
      </c>
      <c r="F172" s="123" t="s">
        <v>23</v>
      </c>
    </row>
    <row r="173" spans="1:8" ht="17.25" customHeight="1" x14ac:dyDescent="0.2">
      <c r="A173" s="124" t="s">
        <v>40</v>
      </c>
      <c r="B173" s="48" t="s">
        <v>82</v>
      </c>
      <c r="C173" s="48">
        <v>9</v>
      </c>
      <c r="D173" s="104">
        <v>1454</v>
      </c>
      <c r="E173" s="50" t="s">
        <v>23</v>
      </c>
      <c r="F173" s="51" t="s">
        <v>59</v>
      </c>
    </row>
    <row r="174" spans="1:8" ht="12.75" x14ac:dyDescent="0.2">
      <c r="A174" s="124" t="s">
        <v>23</v>
      </c>
      <c r="B174" s="48" t="s">
        <v>82</v>
      </c>
      <c r="C174" s="48">
        <v>9</v>
      </c>
      <c r="D174" s="104">
        <v>6521</v>
      </c>
      <c r="E174" s="50" t="s">
        <v>23</v>
      </c>
      <c r="F174" s="51" t="s">
        <v>59</v>
      </c>
    </row>
    <row r="175" spans="1:8" ht="12.75" x14ac:dyDescent="0.2">
      <c r="A175" s="124" t="s">
        <v>23</v>
      </c>
      <c r="B175" s="48" t="s">
        <v>82</v>
      </c>
      <c r="C175" s="48">
        <v>9</v>
      </c>
      <c r="D175" s="104">
        <v>1462</v>
      </c>
      <c r="E175" s="50"/>
      <c r="F175" s="51" t="s">
        <v>59</v>
      </c>
    </row>
    <row r="176" spans="1:8" ht="25.5" x14ac:dyDescent="0.2">
      <c r="A176" s="124" t="s">
        <v>23</v>
      </c>
      <c r="B176" s="48" t="s">
        <v>82</v>
      </c>
      <c r="C176" s="48">
        <v>9</v>
      </c>
      <c r="D176" s="104">
        <v>964</v>
      </c>
      <c r="E176" s="50"/>
      <c r="F176" s="54" t="s">
        <v>59</v>
      </c>
    </row>
    <row r="177" spans="1:6" ht="12.75" x14ac:dyDescent="0.2">
      <c r="A177" s="124"/>
      <c r="B177" s="48" t="s">
        <v>82</v>
      </c>
      <c r="C177" s="48">
        <v>9</v>
      </c>
      <c r="D177" s="104">
        <v>969</v>
      </c>
      <c r="E177" s="50"/>
      <c r="F177" s="54" t="s">
        <v>30</v>
      </c>
    </row>
    <row r="178" spans="1:6" ht="25.5" x14ac:dyDescent="0.2">
      <c r="A178" s="124"/>
      <c r="B178" s="48" t="s">
        <v>82</v>
      </c>
      <c r="C178" s="48"/>
      <c r="D178" s="104">
        <v>4345</v>
      </c>
      <c r="E178" s="50"/>
      <c r="F178" s="54" t="s">
        <v>31</v>
      </c>
    </row>
    <row r="179" spans="1:6" ht="12.75" x14ac:dyDescent="0.2">
      <c r="A179" s="124"/>
      <c r="B179" s="48" t="s">
        <v>82</v>
      </c>
      <c r="C179" s="48"/>
      <c r="D179" s="104"/>
      <c r="E179" s="50"/>
      <c r="F179" s="54"/>
    </row>
    <row r="180" spans="1:6" ht="12.75" x14ac:dyDescent="0.2">
      <c r="A180" s="100"/>
      <c r="B180" s="48" t="s">
        <v>82</v>
      </c>
      <c r="C180" s="48"/>
      <c r="D180" s="104"/>
      <c r="E180" s="50"/>
      <c r="F180" s="54"/>
    </row>
    <row r="181" spans="1:6" ht="12.75" x14ac:dyDescent="0.2">
      <c r="A181" s="100"/>
      <c r="B181" s="48" t="s">
        <v>82</v>
      </c>
      <c r="C181" s="48"/>
      <c r="D181" s="104"/>
      <c r="E181" s="50"/>
      <c r="F181" s="54"/>
    </row>
    <row r="182" spans="1:6" ht="12.75" x14ac:dyDescent="0.2">
      <c r="A182" s="100"/>
      <c r="B182" s="48" t="s">
        <v>82</v>
      </c>
      <c r="C182" s="48"/>
      <c r="D182" s="104"/>
      <c r="E182" s="50"/>
      <c r="F182" s="54"/>
    </row>
    <row r="183" spans="1:6" ht="12.75" x14ac:dyDescent="0.2">
      <c r="A183" s="52" t="s">
        <v>41</v>
      </c>
      <c r="B183" s="48" t="s">
        <v>82</v>
      </c>
      <c r="C183" s="48" t="s">
        <v>23</v>
      </c>
      <c r="D183" s="106">
        <f>SUM(D173:D182)</f>
        <v>15715</v>
      </c>
      <c r="E183" s="50"/>
      <c r="F183" s="64" t="s">
        <v>23</v>
      </c>
    </row>
    <row r="184" spans="1:6" ht="12.75" x14ac:dyDescent="0.2">
      <c r="A184" s="47" t="s">
        <v>23</v>
      </c>
      <c r="B184" s="48" t="s">
        <v>83</v>
      </c>
      <c r="C184" s="48" t="s">
        <v>23</v>
      </c>
      <c r="D184" s="48" t="s">
        <v>23</v>
      </c>
      <c r="E184" s="50">
        <f>D172+D183</f>
        <v>100630</v>
      </c>
      <c r="F184" s="64" t="s">
        <v>23</v>
      </c>
    </row>
    <row r="185" spans="1:6" ht="12.75" x14ac:dyDescent="0.2">
      <c r="A185" s="168" t="s">
        <v>49</v>
      </c>
      <c r="B185" s="48" t="s">
        <v>82</v>
      </c>
      <c r="C185" s="48" t="s">
        <v>23</v>
      </c>
      <c r="D185" s="148">
        <v>60038.58</v>
      </c>
      <c r="E185" s="50" t="s">
        <v>23</v>
      </c>
      <c r="F185" s="64" t="s">
        <v>23</v>
      </c>
    </row>
    <row r="186" spans="1:6" ht="12.75" x14ac:dyDescent="0.2">
      <c r="A186" s="168"/>
      <c r="B186" s="48" t="s">
        <v>82</v>
      </c>
      <c r="C186" s="48">
        <v>1</v>
      </c>
      <c r="D186" s="48">
        <v>1175</v>
      </c>
      <c r="E186" s="149"/>
      <c r="F186" s="152" t="s">
        <v>66</v>
      </c>
    </row>
    <row r="187" spans="1:6" ht="12.75" x14ac:dyDescent="0.2">
      <c r="A187" s="168"/>
      <c r="B187" s="48" t="s">
        <v>82</v>
      </c>
      <c r="C187" s="48">
        <v>1</v>
      </c>
      <c r="D187" s="48">
        <v>1175</v>
      </c>
      <c r="E187" s="149"/>
      <c r="F187" s="152" t="s">
        <v>66</v>
      </c>
    </row>
    <row r="188" spans="1:6" ht="12.75" x14ac:dyDescent="0.2">
      <c r="A188" s="168"/>
      <c r="B188" s="48" t="s">
        <v>82</v>
      </c>
      <c r="C188" s="48">
        <v>8</v>
      </c>
      <c r="D188" s="48">
        <v>1175</v>
      </c>
      <c r="E188" s="149"/>
      <c r="F188" s="152" t="s">
        <v>75</v>
      </c>
    </row>
    <row r="189" spans="1:6" ht="12.75" x14ac:dyDescent="0.2">
      <c r="A189" s="168"/>
      <c r="B189" s="48" t="s">
        <v>82</v>
      </c>
      <c r="C189" s="48">
        <v>8</v>
      </c>
      <c r="D189" s="48">
        <v>1175</v>
      </c>
      <c r="E189" s="149"/>
      <c r="F189" s="152" t="s">
        <v>75</v>
      </c>
    </row>
    <row r="190" spans="1:6" ht="12.75" x14ac:dyDescent="0.2">
      <c r="A190" s="168"/>
      <c r="B190" s="48" t="s">
        <v>82</v>
      </c>
      <c r="C190" s="48">
        <v>11</v>
      </c>
      <c r="D190" s="48">
        <v>-23</v>
      </c>
      <c r="E190" s="149"/>
      <c r="F190" s="152" t="s">
        <v>75</v>
      </c>
    </row>
    <row r="191" spans="1:6" ht="12.75" x14ac:dyDescent="0.2">
      <c r="A191" s="168"/>
      <c r="B191" s="48" t="s">
        <v>82</v>
      </c>
      <c r="C191" s="48">
        <v>11</v>
      </c>
      <c r="D191" s="48">
        <v>-23</v>
      </c>
      <c r="E191" s="149"/>
      <c r="F191" s="152"/>
    </row>
    <row r="192" spans="1:6" ht="12.75" x14ac:dyDescent="0.2">
      <c r="A192" s="168"/>
      <c r="B192" s="48" t="s">
        <v>82</v>
      </c>
      <c r="C192" s="14">
        <v>18</v>
      </c>
      <c r="D192" s="14">
        <v>-23</v>
      </c>
      <c r="E192" s="149"/>
      <c r="F192" s="152"/>
    </row>
    <row r="193" spans="1:6" ht="12.75" x14ac:dyDescent="0.2">
      <c r="A193" s="168"/>
      <c r="B193" s="48" t="s">
        <v>82</v>
      </c>
      <c r="C193" s="14">
        <v>18</v>
      </c>
      <c r="D193" s="14">
        <v>-23</v>
      </c>
      <c r="E193" s="149"/>
      <c r="F193" s="152"/>
    </row>
    <row r="194" spans="1:6" ht="12.75" x14ac:dyDescent="0.2">
      <c r="A194" s="168"/>
      <c r="B194" s="48" t="s">
        <v>82</v>
      </c>
      <c r="C194" s="48"/>
      <c r="D194" s="48">
        <v>62451.55</v>
      </c>
      <c r="E194" s="149"/>
      <c r="F194" s="152"/>
    </row>
    <row r="195" spans="1:6" ht="12.75" x14ac:dyDescent="0.2">
      <c r="A195" s="168"/>
      <c r="B195" s="48" t="s">
        <v>82</v>
      </c>
      <c r="C195" s="48"/>
      <c r="D195" s="48"/>
      <c r="E195" s="149"/>
      <c r="F195" s="152"/>
    </row>
    <row r="196" spans="1:6" ht="12.75" x14ac:dyDescent="0.2">
      <c r="A196" s="168"/>
      <c r="B196" s="48" t="s">
        <v>82</v>
      </c>
      <c r="C196" s="48"/>
      <c r="D196" s="48"/>
      <c r="E196" s="149"/>
      <c r="F196" s="152"/>
    </row>
    <row r="197" spans="1:6" ht="12.75" x14ac:dyDescent="0.2">
      <c r="A197" s="168"/>
      <c r="B197" s="48" t="s">
        <v>82</v>
      </c>
      <c r="C197" s="48"/>
      <c r="D197" s="48"/>
      <c r="E197" s="149"/>
      <c r="F197" s="152"/>
    </row>
    <row r="198" spans="1:6" ht="12.75" x14ac:dyDescent="0.2">
      <c r="A198" s="168"/>
      <c r="B198" s="48" t="s">
        <v>82</v>
      </c>
      <c r="C198" s="48"/>
      <c r="D198" s="48"/>
      <c r="E198" s="149"/>
      <c r="F198" s="152"/>
    </row>
    <row r="199" spans="1:6" ht="12.75" x14ac:dyDescent="0.2">
      <c r="A199" s="168"/>
      <c r="B199" s="48" t="s">
        <v>82</v>
      </c>
      <c r="C199" s="48"/>
      <c r="D199" s="48"/>
      <c r="E199" s="149"/>
      <c r="F199" s="152"/>
    </row>
    <row r="200" spans="1:6" ht="12.75" x14ac:dyDescent="0.2">
      <c r="A200" s="168"/>
      <c r="B200" s="48" t="s">
        <v>82</v>
      </c>
      <c r="C200" s="48"/>
      <c r="D200" s="48"/>
      <c r="E200" s="149"/>
      <c r="F200" s="152"/>
    </row>
    <row r="201" spans="1:6" ht="12.75" x14ac:dyDescent="0.2">
      <c r="A201" s="168"/>
      <c r="B201" s="48" t="s">
        <v>82</v>
      </c>
      <c r="C201" s="48"/>
      <c r="D201" s="48"/>
      <c r="E201" s="149"/>
      <c r="F201" s="152"/>
    </row>
    <row r="202" spans="1:6" ht="12.75" x14ac:dyDescent="0.2">
      <c r="A202" s="169" t="s">
        <v>23</v>
      </c>
      <c r="B202" s="48" t="s">
        <v>82</v>
      </c>
      <c r="C202" s="48"/>
      <c r="D202" s="48"/>
      <c r="E202" s="149" t="s">
        <v>23</v>
      </c>
      <c r="F202" s="152"/>
    </row>
    <row r="203" spans="1:6" ht="12.75" x14ac:dyDescent="0.2">
      <c r="A203" s="170" t="s">
        <v>50</v>
      </c>
      <c r="B203" s="48" t="s">
        <v>82</v>
      </c>
      <c r="C203" s="48"/>
      <c r="D203" s="148">
        <f>SUM(D186:D202)</f>
        <v>67059.55</v>
      </c>
      <c r="E203" s="149">
        <f>D185+D203</f>
        <v>127098.13</v>
      </c>
      <c r="F203" s="152" t="s">
        <v>23</v>
      </c>
    </row>
    <row r="204" spans="1:6" ht="12.75" x14ac:dyDescent="0.2">
      <c r="A204" s="47" t="s">
        <v>23</v>
      </c>
      <c r="B204" s="48" t="s">
        <v>82</v>
      </c>
      <c r="C204" s="48" t="s">
        <v>23</v>
      </c>
      <c r="D204" s="48" t="s">
        <v>23</v>
      </c>
      <c r="E204" s="149"/>
      <c r="F204" s="152" t="s">
        <v>23</v>
      </c>
    </row>
    <row r="205" spans="1:6" ht="12.75" x14ac:dyDescent="0.2">
      <c r="A205" s="63" t="s">
        <v>47</v>
      </c>
      <c r="B205" s="48" t="s">
        <v>82</v>
      </c>
      <c r="C205" s="48" t="s">
        <v>23</v>
      </c>
      <c r="D205" s="49">
        <v>222400</v>
      </c>
      <c r="E205" s="50" t="s">
        <v>23</v>
      </c>
      <c r="F205" s="64" t="s">
        <v>23</v>
      </c>
    </row>
    <row r="206" spans="1:6" ht="25.5" x14ac:dyDescent="0.2">
      <c r="A206" s="47" t="s">
        <v>23</v>
      </c>
      <c r="B206" s="48" t="s">
        <v>82</v>
      </c>
      <c r="C206" s="48">
        <v>4</v>
      </c>
      <c r="D206" s="53">
        <v>17600</v>
      </c>
      <c r="E206" s="50" t="s">
        <v>23</v>
      </c>
      <c r="F206" s="54" t="s">
        <v>77</v>
      </c>
    </row>
    <row r="207" spans="1:6" ht="12.75" x14ac:dyDescent="0.2">
      <c r="A207" s="47"/>
      <c r="B207" s="48" t="s">
        <v>82</v>
      </c>
      <c r="C207" s="48"/>
      <c r="D207" s="53"/>
      <c r="E207" s="50"/>
      <c r="F207" s="54"/>
    </row>
    <row r="208" spans="1:6" ht="12.75" x14ac:dyDescent="0.2">
      <c r="A208" s="52" t="s">
        <v>48</v>
      </c>
      <c r="B208" s="48" t="s">
        <v>82</v>
      </c>
      <c r="C208" s="48"/>
      <c r="D208" s="49">
        <f>SUM(D206:D207)</f>
        <v>17600</v>
      </c>
      <c r="E208" s="50" t="s">
        <v>23</v>
      </c>
      <c r="F208" s="107" t="s">
        <v>23</v>
      </c>
    </row>
    <row r="209" spans="1:6" ht="12.75" x14ac:dyDescent="0.2">
      <c r="A209" s="47" t="s">
        <v>23</v>
      </c>
      <c r="B209" s="48" t="s">
        <v>82</v>
      </c>
      <c r="C209" s="48" t="s">
        <v>23</v>
      </c>
      <c r="D209" s="53" t="s">
        <v>23</v>
      </c>
      <c r="E209" s="50">
        <f>D205+D208</f>
        <v>240000</v>
      </c>
      <c r="F209" s="107" t="s">
        <v>23</v>
      </c>
    </row>
    <row r="210" spans="1:6" ht="12.75" x14ac:dyDescent="0.2">
      <c r="A210" s="108" t="s">
        <v>32</v>
      </c>
      <c r="B210" s="48" t="s">
        <v>82</v>
      </c>
      <c r="C210" s="48" t="s">
        <v>23</v>
      </c>
      <c r="D210" s="125">
        <v>127589</v>
      </c>
      <c r="E210" s="49" t="s">
        <v>23</v>
      </c>
      <c r="F210" s="99" t="s">
        <v>23</v>
      </c>
    </row>
    <row r="211" spans="1:6" ht="38.25" x14ac:dyDescent="0.2">
      <c r="A211" s="103" t="s">
        <v>34</v>
      </c>
      <c r="B211" s="48" t="s">
        <v>82</v>
      </c>
      <c r="C211" s="48">
        <v>9</v>
      </c>
      <c r="D211" s="126">
        <v>42961</v>
      </c>
      <c r="E211" s="49" t="s">
        <v>23</v>
      </c>
      <c r="F211" s="127" t="s">
        <v>42</v>
      </c>
    </row>
    <row r="212" spans="1:6" ht="12.75" x14ac:dyDescent="0.2">
      <c r="A212" s="52" t="s">
        <v>33</v>
      </c>
      <c r="B212" s="48" t="s">
        <v>23</v>
      </c>
      <c r="C212" s="48" t="s">
        <v>23</v>
      </c>
      <c r="D212" s="98">
        <f>SUM(D211:D211)</f>
        <v>42961</v>
      </c>
      <c r="E212" s="49" t="s">
        <v>23</v>
      </c>
      <c r="F212" s="107"/>
    </row>
    <row r="213" spans="1:6" ht="12.75" x14ac:dyDescent="0.2">
      <c r="A213" s="47" t="s">
        <v>23</v>
      </c>
      <c r="B213" s="48" t="s">
        <v>23</v>
      </c>
      <c r="C213" s="48" t="s">
        <v>23</v>
      </c>
      <c r="D213" s="48" t="s">
        <v>23</v>
      </c>
      <c r="E213" s="49">
        <f>D210+D212</f>
        <v>170550</v>
      </c>
      <c r="F213" s="107" t="s">
        <v>23</v>
      </c>
    </row>
    <row r="214" spans="1:6" ht="12.75" x14ac:dyDescent="0.2">
      <c r="A214" s="142"/>
      <c r="B214" s="143"/>
      <c r="C214" s="143"/>
      <c r="D214" s="143"/>
      <c r="E214" s="144"/>
      <c r="F214" s="145"/>
    </row>
    <row r="215" spans="1:6" ht="12.75" x14ac:dyDescent="0.2">
      <c r="A215" s="142" t="s">
        <v>61</v>
      </c>
      <c r="B215" s="143"/>
      <c r="C215" s="143"/>
      <c r="D215" s="146">
        <v>14778.1</v>
      </c>
      <c r="E215" s="144"/>
      <c r="F215" s="145"/>
    </row>
    <row r="216" spans="1:6" ht="12.75" x14ac:dyDescent="0.2">
      <c r="A216" s="142"/>
      <c r="B216" s="143" t="s">
        <v>82</v>
      </c>
      <c r="C216" s="143">
        <v>12</v>
      </c>
      <c r="D216" s="143">
        <v>4475</v>
      </c>
      <c r="E216" s="144"/>
      <c r="F216" s="145" t="s">
        <v>66</v>
      </c>
    </row>
    <row r="217" spans="1:6" ht="12.75" x14ac:dyDescent="0.2">
      <c r="A217" s="142"/>
      <c r="B217" s="143" t="s">
        <v>82</v>
      </c>
      <c r="C217" s="143">
        <v>18</v>
      </c>
      <c r="D217" s="143">
        <v>409.15</v>
      </c>
      <c r="E217" s="144"/>
      <c r="F217" s="145" t="s">
        <v>66</v>
      </c>
    </row>
    <row r="218" spans="1:6" ht="12.75" x14ac:dyDescent="0.2">
      <c r="A218" s="142"/>
      <c r="B218" s="143"/>
      <c r="C218" s="143"/>
      <c r="D218" s="143"/>
      <c r="E218" s="144"/>
      <c r="F218" s="145"/>
    </row>
    <row r="219" spans="1:6" ht="12.75" x14ac:dyDescent="0.2">
      <c r="A219" s="147" t="s">
        <v>62</v>
      </c>
      <c r="B219" s="143"/>
      <c r="C219" s="143"/>
      <c r="D219" s="146">
        <f>SUM(D216:D218)</f>
        <v>4884.1499999999996</v>
      </c>
      <c r="E219" s="144"/>
      <c r="F219" s="145"/>
    </row>
    <row r="220" spans="1:6" ht="12.75" x14ac:dyDescent="0.2">
      <c r="A220" s="142"/>
      <c r="B220" s="143"/>
      <c r="C220" s="143"/>
      <c r="D220" s="143"/>
      <c r="E220" s="144">
        <f>SUM(D215+D219)</f>
        <v>19662.25</v>
      </c>
      <c r="F220" s="145"/>
    </row>
    <row r="221" spans="1:6" ht="12.75" x14ac:dyDescent="0.2">
      <c r="A221" s="142"/>
      <c r="B221" s="143"/>
      <c r="C221" s="143"/>
      <c r="D221" s="143"/>
      <c r="E221" s="144"/>
      <c r="F221" s="145"/>
    </row>
    <row r="222" spans="1:6" ht="12.75" x14ac:dyDescent="0.2">
      <c r="A222" s="142"/>
      <c r="B222" s="143"/>
      <c r="C222" s="143"/>
      <c r="D222" s="143"/>
      <c r="E222" s="144"/>
      <c r="F222" s="145"/>
    </row>
    <row r="223" spans="1:6" ht="13.5" thickBot="1" x14ac:dyDescent="0.25">
      <c r="A223" s="33" t="s">
        <v>23</v>
      </c>
      <c r="B223" s="21" t="s">
        <v>23</v>
      </c>
      <c r="C223" s="21" t="s">
        <v>23</v>
      </c>
      <c r="D223" s="21" t="s">
        <v>23</v>
      </c>
      <c r="E223" s="34">
        <f>SUM(E67+E114+E161+E171+E184+E213+E220+E203+E209)</f>
        <v>8203156.3799999999</v>
      </c>
      <c r="F223" s="22" t="s">
        <v>23</v>
      </c>
    </row>
    <row r="224" spans="1:6" ht="12.75" x14ac:dyDescent="0.2">
      <c r="A224" s="23"/>
      <c r="B224" s="24"/>
      <c r="C224" s="24"/>
      <c r="D224" s="24"/>
      <c r="E224" s="25"/>
      <c r="F224" s="26"/>
    </row>
    <row r="225" spans="6:6" ht="12.75" x14ac:dyDescent="0.2">
      <c r="F225" s="18"/>
    </row>
    <row r="226" spans="6:6" ht="12.75" x14ac:dyDescent="0.2">
      <c r="F226" s="18"/>
    </row>
    <row r="227" spans="6:6" ht="12.75" x14ac:dyDescent="0.2">
      <c r="F227" s="18"/>
    </row>
    <row r="228" spans="6:6" ht="12.75" x14ac:dyDescent="0.2">
      <c r="F228" s="18"/>
    </row>
  </sheetData>
  <sheetProtection password="CC71" sheet="1" objects="1" scenarios="1"/>
  <phoneticPr fontId="30" type="noConversion"/>
  <printOptions horizontalCentered="1"/>
  <pageMargins left="0.25" right="0.25" top="0.75" bottom="0.75" header="0.3" footer="0.3"/>
  <pageSetup paperSize="9" orientation="portrait" r:id="rId1"/>
  <headerFoot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0"/>
  <sheetViews>
    <sheetView showWhiteSpace="0" zoomScaleNormal="100" workbookViewId="0">
      <selection activeCell="G104" sqref="G104"/>
    </sheetView>
  </sheetViews>
  <sheetFormatPr defaultColWidth="9.109375" defaultRowHeight="13.8" x14ac:dyDescent="0.25"/>
  <cols>
    <col min="1" max="1" width="6.88671875" style="10" customWidth="1"/>
    <col min="2" max="2" width="11.33203125" style="10" bestFit="1" customWidth="1"/>
    <col min="3" max="3" width="13.5546875" style="10" customWidth="1"/>
    <col min="4" max="4" width="37.109375" style="10" customWidth="1"/>
    <col min="5" max="5" width="42.33203125" style="10" customWidth="1"/>
    <col min="6" max="6" width="14.33203125" style="10" bestFit="1" customWidth="1"/>
    <col min="7" max="7" width="12.33203125" style="10" bestFit="1" customWidth="1"/>
    <col min="8" max="8" width="10.109375" style="10" bestFit="1" customWidth="1"/>
    <col min="9" max="16384" width="9.109375" style="10"/>
  </cols>
  <sheetData>
    <row r="1" spans="1:6" ht="14.25" x14ac:dyDescent="0.2">
      <c r="A1" s="1" t="s">
        <v>4</v>
      </c>
      <c r="B1" s="1"/>
      <c r="C1" s="6"/>
      <c r="D1" s="6"/>
      <c r="E1" s="6"/>
      <c r="F1" s="6"/>
    </row>
    <row r="3" spans="1:6" ht="14.25" x14ac:dyDescent="0.2">
      <c r="A3" s="1" t="s">
        <v>17</v>
      </c>
      <c r="B3" s="6"/>
      <c r="C3" s="6"/>
      <c r="D3" s="6"/>
      <c r="F3" s="6"/>
    </row>
    <row r="4" spans="1:6" ht="14.25" x14ac:dyDescent="0.2">
      <c r="A4" s="6"/>
      <c r="B4" s="1"/>
      <c r="C4" s="6"/>
      <c r="D4" s="6"/>
      <c r="E4" s="6"/>
      <c r="F4" s="6"/>
    </row>
    <row r="5" spans="1:6" ht="14.25" x14ac:dyDescent="0.2">
      <c r="A5" s="174" t="s">
        <v>78</v>
      </c>
      <c r="B5" s="174"/>
      <c r="C5" s="174"/>
      <c r="F5" s="6"/>
    </row>
    <row r="6" spans="1:6" ht="15" thickBot="1" x14ac:dyDescent="0.25">
      <c r="A6" s="6"/>
      <c r="B6" s="6"/>
      <c r="C6" s="6"/>
      <c r="D6" s="6"/>
      <c r="E6" s="6"/>
      <c r="F6" s="6"/>
    </row>
    <row r="7" spans="1:6" ht="51" x14ac:dyDescent="0.2">
      <c r="A7" s="65" t="s">
        <v>0</v>
      </c>
      <c r="B7" s="66" t="s">
        <v>1</v>
      </c>
      <c r="C7" s="11" t="s">
        <v>2</v>
      </c>
      <c r="D7" s="66" t="s">
        <v>15</v>
      </c>
      <c r="E7" s="66" t="s">
        <v>29</v>
      </c>
      <c r="F7" s="3" t="s">
        <v>16</v>
      </c>
    </row>
    <row r="8" spans="1:6" ht="14.25" x14ac:dyDescent="0.2">
      <c r="A8" s="85">
        <v>1</v>
      </c>
      <c r="B8" s="86">
        <v>45383</v>
      </c>
      <c r="C8" s="80">
        <v>737</v>
      </c>
      <c r="D8" s="87" t="s">
        <v>88</v>
      </c>
      <c r="E8" s="81" t="s">
        <v>89</v>
      </c>
      <c r="F8" s="160">
        <v>9639</v>
      </c>
    </row>
    <row r="9" spans="1:6" ht="14.25" x14ac:dyDescent="0.2">
      <c r="A9" s="85">
        <v>2</v>
      </c>
      <c r="B9" s="86">
        <v>45384</v>
      </c>
      <c r="C9" s="80">
        <v>742</v>
      </c>
      <c r="D9" s="87" t="s">
        <v>90</v>
      </c>
      <c r="E9" s="81" t="s">
        <v>91</v>
      </c>
      <c r="F9" s="160">
        <v>6717.05</v>
      </c>
    </row>
    <row r="10" spans="1:6" ht="14.25" x14ac:dyDescent="0.2">
      <c r="A10" s="85">
        <v>3</v>
      </c>
      <c r="B10" s="86">
        <v>45384</v>
      </c>
      <c r="C10" s="80">
        <v>745</v>
      </c>
      <c r="D10" s="87" t="s">
        <v>92</v>
      </c>
      <c r="E10" s="87" t="s">
        <v>93</v>
      </c>
      <c r="F10" s="161">
        <v>4500</v>
      </c>
    </row>
    <row r="11" spans="1:6" ht="14.25" x14ac:dyDescent="0.2">
      <c r="A11" s="85">
        <v>4</v>
      </c>
      <c r="B11" s="86">
        <v>45384</v>
      </c>
      <c r="C11" s="80">
        <v>79</v>
      </c>
      <c r="D11" s="87" t="s">
        <v>94</v>
      </c>
      <c r="E11" s="87" t="s">
        <v>75</v>
      </c>
      <c r="F11" s="160">
        <v>-76.239999999999995</v>
      </c>
    </row>
    <row r="12" spans="1:6" s="13" customFormat="1" ht="14.25" x14ac:dyDescent="0.2">
      <c r="A12" s="85">
        <v>5</v>
      </c>
      <c r="B12" s="86">
        <v>45385</v>
      </c>
      <c r="C12" s="90">
        <v>761</v>
      </c>
      <c r="D12" s="87" t="s">
        <v>95</v>
      </c>
      <c r="E12" s="87" t="s">
        <v>96</v>
      </c>
      <c r="F12" s="160">
        <v>1013</v>
      </c>
    </row>
    <row r="13" spans="1:6" ht="14.25" x14ac:dyDescent="0.2">
      <c r="A13" s="85">
        <v>6</v>
      </c>
      <c r="B13" s="86">
        <v>45385</v>
      </c>
      <c r="C13" s="90">
        <v>758</v>
      </c>
      <c r="D13" s="87" t="s">
        <v>97</v>
      </c>
      <c r="E13" s="81" t="s">
        <v>98</v>
      </c>
      <c r="F13" s="161">
        <v>6500</v>
      </c>
    </row>
    <row r="14" spans="1:6" ht="14.25" x14ac:dyDescent="0.2">
      <c r="A14" s="85">
        <v>7</v>
      </c>
      <c r="B14" s="86">
        <v>45386</v>
      </c>
      <c r="C14" s="90">
        <v>915</v>
      </c>
      <c r="D14" s="87" t="s">
        <v>99</v>
      </c>
      <c r="E14" s="89" t="s">
        <v>100</v>
      </c>
      <c r="F14" s="161">
        <v>26560.799999999999</v>
      </c>
    </row>
    <row r="15" spans="1:6" ht="14.25" x14ac:dyDescent="0.2">
      <c r="A15" s="85">
        <v>8</v>
      </c>
      <c r="B15" s="86">
        <v>45386</v>
      </c>
      <c r="C15" s="90">
        <v>757</v>
      </c>
      <c r="D15" s="87" t="s">
        <v>101</v>
      </c>
      <c r="E15" s="89" t="s">
        <v>102</v>
      </c>
      <c r="F15" s="161">
        <v>1428</v>
      </c>
    </row>
    <row r="16" spans="1:6" ht="14.25" x14ac:dyDescent="0.2">
      <c r="A16" s="85">
        <v>9</v>
      </c>
      <c r="B16" s="86">
        <v>45387</v>
      </c>
      <c r="C16" s="90">
        <v>928</v>
      </c>
      <c r="D16" s="87" t="s">
        <v>103</v>
      </c>
      <c r="E16" s="89" t="s">
        <v>104</v>
      </c>
      <c r="F16" s="161">
        <v>2018.68</v>
      </c>
    </row>
    <row r="17" spans="1:6" ht="14.25" x14ac:dyDescent="0.2">
      <c r="A17" s="85">
        <v>10</v>
      </c>
      <c r="B17" s="86">
        <v>45387</v>
      </c>
      <c r="C17" s="90">
        <v>922</v>
      </c>
      <c r="D17" s="87" t="s">
        <v>103</v>
      </c>
      <c r="E17" s="89" t="s">
        <v>105</v>
      </c>
      <c r="F17" s="171">
        <v>74.02</v>
      </c>
    </row>
    <row r="18" spans="1:6" ht="14.25" x14ac:dyDescent="0.2">
      <c r="A18" s="85">
        <v>11</v>
      </c>
      <c r="B18" s="86">
        <v>45387</v>
      </c>
      <c r="C18" s="173">
        <v>927</v>
      </c>
      <c r="D18" s="166" t="s">
        <v>116</v>
      </c>
      <c r="E18" s="166" t="s">
        <v>117</v>
      </c>
      <c r="F18" s="166">
        <v>5354.12</v>
      </c>
    </row>
    <row r="19" spans="1:6" ht="14.25" x14ac:dyDescent="0.2">
      <c r="A19" s="85">
        <v>12</v>
      </c>
      <c r="B19" s="86">
        <v>45387</v>
      </c>
      <c r="C19" s="173">
        <v>926</v>
      </c>
      <c r="D19" s="166" t="s">
        <v>116</v>
      </c>
      <c r="E19" s="166" t="s">
        <v>118</v>
      </c>
      <c r="F19" s="166">
        <v>1488</v>
      </c>
    </row>
    <row r="20" spans="1:6" ht="14.25" x14ac:dyDescent="0.2">
      <c r="A20" s="85">
        <v>13</v>
      </c>
      <c r="B20" s="86">
        <v>45390</v>
      </c>
      <c r="C20" s="90">
        <v>933</v>
      </c>
      <c r="D20" s="87" t="s">
        <v>106</v>
      </c>
      <c r="E20" s="89" t="s">
        <v>107</v>
      </c>
      <c r="F20" s="171">
        <v>24990</v>
      </c>
    </row>
    <row r="21" spans="1:6" ht="14.25" x14ac:dyDescent="0.2">
      <c r="A21" s="85">
        <v>14</v>
      </c>
      <c r="B21" s="86">
        <v>45393</v>
      </c>
      <c r="C21" s="80">
        <v>943</v>
      </c>
      <c r="D21" s="87" t="s">
        <v>92</v>
      </c>
      <c r="E21" s="89" t="s">
        <v>108</v>
      </c>
      <c r="F21" s="172">
        <v>833</v>
      </c>
    </row>
    <row r="22" spans="1:6" ht="14.25" x14ac:dyDescent="0.2">
      <c r="A22" s="85">
        <v>15</v>
      </c>
      <c r="B22" s="86">
        <v>45398</v>
      </c>
      <c r="C22" s="80">
        <v>957</v>
      </c>
      <c r="D22" s="87" t="s">
        <v>109</v>
      </c>
      <c r="E22" s="89" t="s">
        <v>110</v>
      </c>
      <c r="F22" s="172">
        <v>258</v>
      </c>
    </row>
    <row r="23" spans="1:6" ht="14.25" x14ac:dyDescent="0.2">
      <c r="A23" s="85">
        <v>16</v>
      </c>
      <c r="B23" s="86">
        <v>45398</v>
      </c>
      <c r="C23" s="80">
        <v>960</v>
      </c>
      <c r="D23" s="87" t="s">
        <v>111</v>
      </c>
      <c r="E23" s="89" t="s">
        <v>112</v>
      </c>
      <c r="F23" s="172">
        <v>7343.92</v>
      </c>
    </row>
    <row r="24" spans="1:6" ht="14.25" x14ac:dyDescent="0.2">
      <c r="A24" s="85">
        <v>17</v>
      </c>
      <c r="B24" s="86">
        <v>45400</v>
      </c>
      <c r="C24" s="80">
        <v>104</v>
      </c>
      <c r="D24" s="87" t="s">
        <v>94</v>
      </c>
      <c r="E24" s="89" t="s">
        <v>75</v>
      </c>
      <c r="F24" s="172">
        <v>-4.5</v>
      </c>
    </row>
    <row r="25" spans="1:6" ht="14.25" x14ac:dyDescent="0.2">
      <c r="A25" s="85">
        <v>18</v>
      </c>
      <c r="B25" s="86">
        <v>45401</v>
      </c>
      <c r="C25" s="80">
        <v>982</v>
      </c>
      <c r="D25" s="87" t="s">
        <v>113</v>
      </c>
      <c r="E25" s="89" t="s">
        <v>114</v>
      </c>
      <c r="F25" s="172">
        <v>258</v>
      </c>
    </row>
    <row r="26" spans="1:6" ht="14.25" x14ac:dyDescent="0.2">
      <c r="A26" s="85">
        <v>19</v>
      </c>
      <c r="B26" s="86">
        <v>45406</v>
      </c>
      <c r="C26" s="80">
        <v>994</v>
      </c>
      <c r="D26" s="87" t="s">
        <v>97</v>
      </c>
      <c r="E26" s="89" t="s">
        <v>115</v>
      </c>
      <c r="F26" s="162">
        <v>6500</v>
      </c>
    </row>
    <row r="27" spans="1:6" ht="14.25" x14ac:dyDescent="0.2">
      <c r="A27" s="85">
        <v>20</v>
      </c>
      <c r="B27" s="86">
        <v>45406</v>
      </c>
      <c r="C27" s="80">
        <v>996</v>
      </c>
      <c r="D27" s="87" t="s">
        <v>119</v>
      </c>
      <c r="E27" s="89" t="s">
        <v>120</v>
      </c>
      <c r="F27" s="162">
        <v>1646.96</v>
      </c>
    </row>
    <row r="28" spans="1:6" ht="14.25" x14ac:dyDescent="0.2">
      <c r="A28" s="85">
        <v>21</v>
      </c>
      <c r="B28" s="86">
        <v>45412</v>
      </c>
      <c r="C28" s="80">
        <v>1009</v>
      </c>
      <c r="D28" s="87" t="s">
        <v>121</v>
      </c>
      <c r="E28" s="89" t="s">
        <v>122</v>
      </c>
      <c r="F28" s="162">
        <v>1449.61</v>
      </c>
    </row>
    <row r="29" spans="1:6" ht="14.25" x14ac:dyDescent="0.2">
      <c r="A29" s="85">
        <v>22</v>
      </c>
      <c r="B29" s="86">
        <v>45412</v>
      </c>
      <c r="C29" s="80">
        <v>1008</v>
      </c>
      <c r="D29" s="166" t="s">
        <v>88</v>
      </c>
      <c r="E29" s="89" t="s">
        <v>123</v>
      </c>
      <c r="F29" s="162">
        <v>9639</v>
      </c>
    </row>
    <row r="30" spans="1:6" ht="14.25" x14ac:dyDescent="0.2">
      <c r="A30" s="85">
        <v>23</v>
      </c>
      <c r="B30" s="86">
        <v>45384</v>
      </c>
      <c r="C30" s="153">
        <v>741</v>
      </c>
      <c r="D30" s="165" t="s">
        <v>124</v>
      </c>
      <c r="E30" s="89" t="s">
        <v>125</v>
      </c>
      <c r="F30" s="162">
        <v>202.3</v>
      </c>
    </row>
    <row r="31" spans="1:6" ht="14.25" x14ac:dyDescent="0.2">
      <c r="A31" s="85">
        <v>24</v>
      </c>
      <c r="B31" s="86">
        <v>45384</v>
      </c>
      <c r="C31" s="80">
        <v>739</v>
      </c>
      <c r="D31" s="87" t="s">
        <v>126</v>
      </c>
      <c r="E31" s="89" t="s">
        <v>127</v>
      </c>
      <c r="F31" s="162">
        <v>8988.07</v>
      </c>
    </row>
    <row r="32" spans="1:6" ht="14.25" x14ac:dyDescent="0.2">
      <c r="A32" s="85">
        <v>25</v>
      </c>
      <c r="B32" s="86">
        <v>45384</v>
      </c>
      <c r="C32" s="68">
        <v>738</v>
      </c>
      <c r="D32" s="87" t="s">
        <v>128</v>
      </c>
      <c r="E32" s="89" t="s">
        <v>129</v>
      </c>
      <c r="F32" s="160">
        <v>1235.22</v>
      </c>
    </row>
    <row r="33" spans="1:6" ht="14.25" x14ac:dyDescent="0.2">
      <c r="A33" s="85">
        <v>26</v>
      </c>
      <c r="B33" s="86">
        <v>45387</v>
      </c>
      <c r="C33" s="68">
        <v>924</v>
      </c>
      <c r="D33" s="87" t="s">
        <v>130</v>
      </c>
      <c r="E33" s="89" t="s">
        <v>131</v>
      </c>
      <c r="F33" s="160">
        <v>6723.5</v>
      </c>
    </row>
    <row r="34" spans="1:6" ht="14.25" x14ac:dyDescent="0.2">
      <c r="A34" s="85">
        <v>27</v>
      </c>
      <c r="B34" s="86">
        <v>45387</v>
      </c>
      <c r="C34" s="68">
        <v>923</v>
      </c>
      <c r="D34" s="87" t="s">
        <v>130</v>
      </c>
      <c r="E34" s="89" t="s">
        <v>132</v>
      </c>
      <c r="F34" s="160">
        <v>6723.5</v>
      </c>
    </row>
    <row r="35" spans="1:6" ht="14.25" x14ac:dyDescent="0.2">
      <c r="A35" s="85">
        <v>28</v>
      </c>
      <c r="B35" s="86">
        <v>45393</v>
      </c>
      <c r="C35" s="68">
        <v>946</v>
      </c>
      <c r="D35" s="87" t="s">
        <v>133</v>
      </c>
      <c r="E35" s="83" t="s">
        <v>134</v>
      </c>
      <c r="F35" s="160">
        <v>11900</v>
      </c>
    </row>
    <row r="36" spans="1:6" ht="14.25" x14ac:dyDescent="0.2">
      <c r="A36" s="85">
        <v>29</v>
      </c>
      <c r="B36" s="86">
        <v>45398</v>
      </c>
      <c r="C36" s="68">
        <v>958</v>
      </c>
      <c r="D36" s="87" t="s">
        <v>128</v>
      </c>
      <c r="E36" s="83" t="s">
        <v>125</v>
      </c>
      <c r="F36" s="160">
        <v>436.33</v>
      </c>
    </row>
    <row r="37" spans="1:6" ht="14.25" x14ac:dyDescent="0.2">
      <c r="A37" s="85">
        <v>30</v>
      </c>
      <c r="B37" s="86">
        <v>45398</v>
      </c>
      <c r="C37" s="68">
        <v>959</v>
      </c>
      <c r="D37" s="87" t="s">
        <v>135</v>
      </c>
      <c r="E37" s="83" t="s">
        <v>136</v>
      </c>
      <c r="F37" s="160">
        <v>1904</v>
      </c>
    </row>
    <row r="38" spans="1:6" ht="14.25" x14ac:dyDescent="0.2">
      <c r="A38" s="85">
        <v>31</v>
      </c>
      <c r="B38" s="86">
        <v>45400</v>
      </c>
      <c r="C38" s="68">
        <v>972</v>
      </c>
      <c r="D38" s="87" t="s">
        <v>128</v>
      </c>
      <c r="E38" s="83" t="s">
        <v>125</v>
      </c>
      <c r="F38" s="172">
        <v>872.65</v>
      </c>
    </row>
    <row r="39" spans="1:6" ht="14.25" x14ac:dyDescent="0.2">
      <c r="A39" s="85">
        <v>32</v>
      </c>
      <c r="B39" s="86">
        <v>45404</v>
      </c>
      <c r="C39" s="68">
        <v>992</v>
      </c>
      <c r="D39" s="87" t="s">
        <v>135</v>
      </c>
      <c r="E39" s="83" t="s">
        <v>137</v>
      </c>
      <c r="F39" s="172">
        <v>8330</v>
      </c>
    </row>
    <row r="40" spans="1:6" ht="14.25" x14ac:dyDescent="0.2">
      <c r="A40" s="85">
        <v>33</v>
      </c>
      <c r="B40" s="86">
        <v>45404</v>
      </c>
      <c r="C40" s="68">
        <v>990</v>
      </c>
      <c r="D40" s="87" t="s">
        <v>126</v>
      </c>
      <c r="E40" s="83" t="s">
        <v>138</v>
      </c>
      <c r="F40" s="172">
        <v>8105.09</v>
      </c>
    </row>
    <row r="41" spans="1:6" ht="14.25" x14ac:dyDescent="0.2">
      <c r="A41" s="85">
        <v>34</v>
      </c>
      <c r="B41" s="86">
        <v>45404</v>
      </c>
      <c r="C41" s="68">
        <v>987</v>
      </c>
      <c r="D41" s="87" t="s">
        <v>139</v>
      </c>
      <c r="E41" s="83" t="s">
        <v>140</v>
      </c>
      <c r="F41" s="172">
        <v>559.98</v>
      </c>
    </row>
    <row r="42" spans="1:6" ht="14.25" x14ac:dyDescent="0.2">
      <c r="A42" s="85">
        <v>35</v>
      </c>
      <c r="B42" s="86">
        <v>45406</v>
      </c>
      <c r="C42" s="68">
        <v>995</v>
      </c>
      <c r="D42" s="87" t="s">
        <v>141</v>
      </c>
      <c r="E42" s="83" t="s">
        <v>142</v>
      </c>
      <c r="F42" s="172">
        <v>785.4</v>
      </c>
    </row>
    <row r="43" spans="1:6" ht="14.25" x14ac:dyDescent="0.2">
      <c r="A43" s="85">
        <v>36</v>
      </c>
      <c r="B43" s="86">
        <v>45408</v>
      </c>
      <c r="C43" s="68">
        <v>1005</v>
      </c>
      <c r="D43" s="87" t="s">
        <v>143</v>
      </c>
      <c r="E43" s="83" t="s">
        <v>144</v>
      </c>
      <c r="F43" s="172">
        <v>8056</v>
      </c>
    </row>
    <row r="44" spans="1:6" s="13" customFormat="1" ht="14.25" x14ac:dyDescent="0.2">
      <c r="A44" s="85">
        <v>37</v>
      </c>
      <c r="B44" s="86">
        <v>45393</v>
      </c>
      <c r="C44" s="68">
        <v>945</v>
      </c>
      <c r="D44" s="87" t="s">
        <v>145</v>
      </c>
      <c r="E44" s="83" t="s">
        <v>146</v>
      </c>
      <c r="F44" s="172">
        <v>3662.9</v>
      </c>
    </row>
    <row r="45" spans="1:6" s="13" customFormat="1" ht="14.25" x14ac:dyDescent="0.2">
      <c r="A45" s="85">
        <v>38</v>
      </c>
      <c r="B45" s="86">
        <v>45398</v>
      </c>
      <c r="C45" s="68">
        <v>962</v>
      </c>
      <c r="D45" s="87" t="s">
        <v>145</v>
      </c>
      <c r="E45" s="83" t="s">
        <v>147</v>
      </c>
      <c r="F45" s="172">
        <v>406</v>
      </c>
    </row>
    <row r="46" spans="1:6" s="13" customFormat="1" ht="14.25" x14ac:dyDescent="0.2">
      <c r="A46" s="85">
        <v>39</v>
      </c>
      <c r="B46" s="86">
        <v>45400</v>
      </c>
      <c r="C46" s="68">
        <v>970</v>
      </c>
      <c r="D46" s="87" t="s">
        <v>145</v>
      </c>
      <c r="E46" s="83" t="s">
        <v>146</v>
      </c>
      <c r="F46" s="172">
        <v>4715.82</v>
      </c>
    </row>
    <row r="47" spans="1:6" s="13" customFormat="1" ht="14.25" x14ac:dyDescent="0.2">
      <c r="A47" s="85">
        <v>40</v>
      </c>
      <c r="B47" s="86">
        <v>45400</v>
      </c>
      <c r="C47" s="68">
        <v>971</v>
      </c>
      <c r="D47" s="87" t="s">
        <v>145</v>
      </c>
      <c r="E47" s="83" t="s">
        <v>146</v>
      </c>
      <c r="F47" s="172">
        <v>8933.64</v>
      </c>
    </row>
    <row r="48" spans="1:6" s="13" customFormat="1" ht="14.25" x14ac:dyDescent="0.2">
      <c r="A48" s="85">
        <v>41</v>
      </c>
      <c r="B48" s="86">
        <v>45400</v>
      </c>
      <c r="C48" s="68">
        <v>973</v>
      </c>
      <c r="D48" s="87" t="s">
        <v>145</v>
      </c>
      <c r="E48" s="83" t="s">
        <v>147</v>
      </c>
      <c r="F48" s="172">
        <v>74</v>
      </c>
    </row>
    <row r="49" spans="1:6" s="13" customFormat="1" ht="14.25" x14ac:dyDescent="0.2">
      <c r="A49" s="85">
        <v>42</v>
      </c>
      <c r="B49" s="86">
        <v>45401</v>
      </c>
      <c r="C49" s="84">
        <v>981</v>
      </c>
      <c r="D49" s="87" t="s">
        <v>145</v>
      </c>
      <c r="E49" s="83" t="s">
        <v>147</v>
      </c>
      <c r="F49" s="172">
        <v>74</v>
      </c>
    </row>
    <row r="50" spans="1:6" s="13" customFormat="1" ht="14.25" x14ac:dyDescent="0.2">
      <c r="A50" s="85">
        <v>43</v>
      </c>
      <c r="B50" s="86">
        <v>45404</v>
      </c>
      <c r="C50" s="84">
        <v>983</v>
      </c>
      <c r="D50" s="87" t="s">
        <v>145</v>
      </c>
      <c r="E50" s="83" t="s">
        <v>146</v>
      </c>
      <c r="F50" s="172">
        <v>7999.5</v>
      </c>
    </row>
    <row r="51" spans="1:6" s="13" customFormat="1" ht="14.25" x14ac:dyDescent="0.2">
      <c r="A51" s="85">
        <v>44</v>
      </c>
      <c r="B51" s="86">
        <v>45406</v>
      </c>
      <c r="C51" s="84">
        <v>997</v>
      </c>
      <c r="D51" s="87" t="s">
        <v>148</v>
      </c>
      <c r="E51" s="83" t="s">
        <v>146</v>
      </c>
      <c r="F51" s="172">
        <v>3492.74</v>
      </c>
    </row>
    <row r="52" spans="1:6" s="13" customFormat="1" x14ac:dyDescent="0.25">
      <c r="A52" s="85">
        <v>45</v>
      </c>
      <c r="B52" s="86">
        <v>45408</v>
      </c>
      <c r="C52" s="84">
        <v>1004</v>
      </c>
      <c r="D52" s="87" t="s">
        <v>145</v>
      </c>
      <c r="E52" s="83" t="s">
        <v>147</v>
      </c>
      <c r="F52" s="172">
        <v>148</v>
      </c>
    </row>
    <row r="53" spans="1:6" s="13" customFormat="1" x14ac:dyDescent="0.25">
      <c r="A53" s="85">
        <v>46</v>
      </c>
      <c r="B53" s="86">
        <v>45387</v>
      </c>
      <c r="C53" s="84">
        <v>920</v>
      </c>
      <c r="D53" s="87" t="s">
        <v>149</v>
      </c>
      <c r="E53" s="83" t="s">
        <v>150</v>
      </c>
      <c r="F53" s="172">
        <v>688.01</v>
      </c>
    </row>
    <row r="54" spans="1:6" s="13" customFormat="1" x14ac:dyDescent="0.25">
      <c r="A54" s="85">
        <v>47</v>
      </c>
      <c r="B54" s="86">
        <v>45398</v>
      </c>
      <c r="C54" s="84">
        <v>964</v>
      </c>
      <c r="D54" s="87" t="s">
        <v>151</v>
      </c>
      <c r="E54" s="83" t="s">
        <v>152</v>
      </c>
      <c r="F54" s="172">
        <v>1440.03</v>
      </c>
    </row>
    <row r="55" spans="1:6" s="13" customFormat="1" x14ac:dyDescent="0.25">
      <c r="A55" s="85">
        <v>48</v>
      </c>
      <c r="B55" s="86">
        <v>45404</v>
      </c>
      <c r="C55" s="84">
        <v>985</v>
      </c>
      <c r="D55" s="87" t="s">
        <v>153</v>
      </c>
      <c r="E55" s="83" t="s">
        <v>154</v>
      </c>
      <c r="F55" s="172">
        <v>2822.4</v>
      </c>
    </row>
    <row r="56" spans="1:6" s="13" customFormat="1" x14ac:dyDescent="0.25">
      <c r="A56" s="85">
        <v>49</v>
      </c>
      <c r="B56" s="86">
        <v>45412</v>
      </c>
      <c r="C56" s="84">
        <v>1007</v>
      </c>
      <c r="D56" s="87" t="s">
        <v>151</v>
      </c>
      <c r="E56" s="83" t="s">
        <v>152</v>
      </c>
      <c r="F56" s="172">
        <v>960.02</v>
      </c>
    </row>
    <row r="57" spans="1:6" s="13" customFormat="1" x14ac:dyDescent="0.25">
      <c r="A57" s="85">
        <v>50</v>
      </c>
      <c r="B57" s="86">
        <v>45386</v>
      </c>
      <c r="C57" s="84">
        <v>756</v>
      </c>
      <c r="D57" s="87" t="s">
        <v>101</v>
      </c>
      <c r="E57" s="83" t="s">
        <v>155</v>
      </c>
      <c r="F57" s="172">
        <v>8806</v>
      </c>
    </row>
    <row r="58" spans="1:6" s="13" customFormat="1" x14ac:dyDescent="0.25">
      <c r="A58" s="85">
        <v>51</v>
      </c>
      <c r="B58" s="86">
        <v>45398</v>
      </c>
      <c r="C58" s="84">
        <v>963</v>
      </c>
      <c r="D58" s="87" t="s">
        <v>156</v>
      </c>
      <c r="E58" s="83" t="s">
        <v>157</v>
      </c>
      <c r="F58" s="172">
        <v>19710</v>
      </c>
    </row>
    <row r="59" spans="1:6" s="13" customFormat="1" x14ac:dyDescent="0.25">
      <c r="A59" s="85">
        <v>52</v>
      </c>
      <c r="B59" s="86">
        <v>45404</v>
      </c>
      <c r="C59" s="84">
        <v>986</v>
      </c>
      <c r="D59" s="87" t="s">
        <v>158</v>
      </c>
      <c r="E59" s="83" t="s">
        <v>159</v>
      </c>
      <c r="F59" s="172">
        <v>1123.3599999999999</v>
      </c>
    </row>
    <row r="60" spans="1:6" s="13" customFormat="1" x14ac:dyDescent="0.25">
      <c r="A60" s="85">
        <v>53</v>
      </c>
      <c r="B60" s="86">
        <v>45384</v>
      </c>
      <c r="C60" s="84">
        <v>744</v>
      </c>
      <c r="D60" s="87" t="s">
        <v>160</v>
      </c>
      <c r="E60" s="83" t="s">
        <v>161</v>
      </c>
      <c r="F60" s="172">
        <v>2916.17</v>
      </c>
    </row>
    <row r="61" spans="1:6" s="13" customFormat="1" x14ac:dyDescent="0.25">
      <c r="A61" s="85">
        <v>54</v>
      </c>
      <c r="B61" s="86">
        <v>45385</v>
      </c>
      <c r="C61" s="84">
        <v>740</v>
      </c>
      <c r="D61" s="87" t="s">
        <v>162</v>
      </c>
      <c r="E61" s="83" t="s">
        <v>163</v>
      </c>
      <c r="F61" s="172">
        <v>509.32</v>
      </c>
    </row>
    <row r="62" spans="1:6" s="13" customFormat="1" x14ac:dyDescent="0.25">
      <c r="A62" s="85">
        <v>55</v>
      </c>
      <c r="B62" s="88">
        <v>45398</v>
      </c>
      <c r="C62" s="84">
        <v>956</v>
      </c>
      <c r="D62" s="87" t="s">
        <v>164</v>
      </c>
      <c r="E62" s="83" t="s">
        <v>165</v>
      </c>
      <c r="F62" s="160">
        <v>3391.5</v>
      </c>
    </row>
    <row r="63" spans="1:6" s="13" customFormat="1" x14ac:dyDescent="0.25">
      <c r="A63" s="85">
        <v>56</v>
      </c>
      <c r="B63" s="88">
        <v>45404</v>
      </c>
      <c r="C63" s="84">
        <v>991</v>
      </c>
      <c r="D63" s="87" t="s">
        <v>164</v>
      </c>
      <c r="E63" s="83" t="s">
        <v>166</v>
      </c>
      <c r="F63" s="160">
        <v>6902</v>
      </c>
    </row>
    <row r="64" spans="1:6" s="13" customFormat="1" x14ac:dyDescent="0.25">
      <c r="A64" s="85">
        <v>57</v>
      </c>
      <c r="B64" s="88">
        <v>45404</v>
      </c>
      <c r="C64" s="84">
        <v>988</v>
      </c>
      <c r="D64" s="87" t="s">
        <v>162</v>
      </c>
      <c r="E64" s="83" t="s">
        <v>167</v>
      </c>
      <c r="F64" s="160">
        <v>96.18</v>
      </c>
    </row>
    <row r="65" spans="1:6" s="13" customFormat="1" x14ac:dyDescent="0.25">
      <c r="A65" s="85">
        <v>58</v>
      </c>
      <c r="B65" s="88">
        <v>45404</v>
      </c>
      <c r="C65" s="84">
        <v>989</v>
      </c>
      <c r="D65" s="87" t="s">
        <v>162</v>
      </c>
      <c r="E65" s="83" t="s">
        <v>168</v>
      </c>
      <c r="F65" s="160">
        <v>541.45000000000005</v>
      </c>
    </row>
    <row r="66" spans="1:6" s="13" customFormat="1" x14ac:dyDescent="0.25">
      <c r="A66" s="85">
        <v>59</v>
      </c>
      <c r="B66" s="82">
        <v>45406</v>
      </c>
      <c r="C66" s="84">
        <v>984</v>
      </c>
      <c r="D66" s="87" t="s">
        <v>162</v>
      </c>
      <c r="E66" s="83" t="s">
        <v>168</v>
      </c>
      <c r="F66" s="160">
        <v>721.14</v>
      </c>
    </row>
    <row r="67" spans="1:6" s="13" customFormat="1" x14ac:dyDescent="0.25">
      <c r="A67" s="85">
        <v>60</v>
      </c>
      <c r="B67" s="82">
        <v>45387</v>
      </c>
      <c r="C67" s="84">
        <v>921</v>
      </c>
      <c r="D67" s="87" t="s">
        <v>169</v>
      </c>
      <c r="E67" s="83" t="s">
        <v>170</v>
      </c>
      <c r="F67" s="160">
        <v>5310.01</v>
      </c>
    </row>
    <row r="68" spans="1:6" x14ac:dyDescent="0.25">
      <c r="A68" s="85">
        <v>61</v>
      </c>
      <c r="B68" s="82">
        <v>45387</v>
      </c>
      <c r="C68" s="158">
        <v>919</v>
      </c>
      <c r="D68" s="87" t="s">
        <v>171</v>
      </c>
      <c r="E68" s="159" t="s">
        <v>172</v>
      </c>
      <c r="F68" s="160">
        <v>4533.3900000000003</v>
      </c>
    </row>
    <row r="69" spans="1:6" s="13" customFormat="1" x14ac:dyDescent="0.25">
      <c r="A69" s="85">
        <v>62</v>
      </c>
      <c r="B69" s="82">
        <v>45390</v>
      </c>
      <c r="C69" s="84">
        <v>932</v>
      </c>
      <c r="D69" s="87" t="s">
        <v>153</v>
      </c>
      <c r="E69" s="159" t="s">
        <v>173</v>
      </c>
      <c r="F69" s="160">
        <v>28800</v>
      </c>
    </row>
    <row r="70" spans="1:6" s="13" customFormat="1" x14ac:dyDescent="0.25">
      <c r="A70" s="85">
        <v>63</v>
      </c>
      <c r="B70" s="82">
        <v>45387</v>
      </c>
      <c r="C70" s="84">
        <v>925</v>
      </c>
      <c r="D70" s="87" t="s">
        <v>116</v>
      </c>
      <c r="E70" s="83" t="s">
        <v>174</v>
      </c>
      <c r="F70" s="160">
        <v>32969</v>
      </c>
    </row>
    <row r="71" spans="1:6" s="13" customFormat="1" x14ac:dyDescent="0.25">
      <c r="A71" s="85">
        <v>64</v>
      </c>
      <c r="B71" s="82">
        <v>45392</v>
      </c>
      <c r="C71" s="84">
        <v>936</v>
      </c>
      <c r="D71" s="87" t="s">
        <v>177</v>
      </c>
      <c r="E71" s="83" t="s">
        <v>178</v>
      </c>
      <c r="F71" s="160">
        <v>1305.8699999999999</v>
      </c>
    </row>
    <row r="72" spans="1:6" s="13" customFormat="1" x14ac:dyDescent="0.25">
      <c r="A72" s="85">
        <v>65</v>
      </c>
      <c r="B72" s="82">
        <v>45390</v>
      </c>
      <c r="C72" s="84">
        <v>934</v>
      </c>
      <c r="D72" s="87" t="s">
        <v>179</v>
      </c>
      <c r="E72" s="83" t="s">
        <v>180</v>
      </c>
      <c r="F72" s="160">
        <v>101.14</v>
      </c>
    </row>
    <row r="73" spans="1:6" s="13" customFormat="1" x14ac:dyDescent="0.25">
      <c r="A73" s="85">
        <v>66</v>
      </c>
      <c r="B73" s="82">
        <v>45392</v>
      </c>
      <c r="C73" s="84">
        <v>937</v>
      </c>
      <c r="D73" s="87" t="s">
        <v>179</v>
      </c>
      <c r="E73" s="83" t="s">
        <v>181</v>
      </c>
      <c r="F73" s="160">
        <v>1618.39</v>
      </c>
    </row>
    <row r="74" spans="1:6" s="13" customFormat="1" x14ac:dyDescent="0.25">
      <c r="A74" s="85">
        <v>67</v>
      </c>
      <c r="B74" s="82">
        <v>45393</v>
      </c>
      <c r="C74" s="84">
        <v>942</v>
      </c>
      <c r="D74" s="87" t="s">
        <v>182</v>
      </c>
      <c r="E74" s="83" t="s">
        <v>183</v>
      </c>
      <c r="F74" s="160">
        <v>862.75</v>
      </c>
    </row>
    <row r="75" spans="1:6" s="13" customFormat="1" ht="15.75" customHeight="1" x14ac:dyDescent="0.25">
      <c r="A75" s="85">
        <v>68</v>
      </c>
      <c r="B75" s="82">
        <v>45398</v>
      </c>
      <c r="C75" s="84">
        <v>961</v>
      </c>
      <c r="D75" s="87" t="s">
        <v>179</v>
      </c>
      <c r="E75" s="83" t="s">
        <v>184</v>
      </c>
      <c r="F75" s="160">
        <v>2361.65</v>
      </c>
    </row>
    <row r="76" spans="1:6" s="13" customFormat="1" x14ac:dyDescent="0.25">
      <c r="A76" s="85">
        <v>69</v>
      </c>
      <c r="B76" s="82">
        <v>45399</v>
      </c>
      <c r="C76" s="84">
        <v>965</v>
      </c>
      <c r="D76" s="87" t="s">
        <v>179</v>
      </c>
      <c r="E76" s="83" t="s">
        <v>185</v>
      </c>
      <c r="F76" s="160">
        <v>2022.04</v>
      </c>
    </row>
    <row r="77" spans="1:6" s="13" customFormat="1" x14ac:dyDescent="0.25">
      <c r="A77" s="85">
        <v>70</v>
      </c>
      <c r="B77" s="82">
        <v>45411</v>
      </c>
      <c r="C77" s="84">
        <v>1006</v>
      </c>
      <c r="D77" s="87" t="s">
        <v>186</v>
      </c>
      <c r="E77" s="83" t="s">
        <v>187</v>
      </c>
      <c r="F77" s="160">
        <v>50000</v>
      </c>
    </row>
    <row r="78" spans="1:6" x14ac:dyDescent="0.25">
      <c r="A78" s="85">
        <v>71</v>
      </c>
      <c r="B78" s="82">
        <v>45383</v>
      </c>
      <c r="C78" s="158">
        <v>14</v>
      </c>
      <c r="D78" s="87" t="s">
        <v>94</v>
      </c>
      <c r="E78" s="159" t="s">
        <v>188</v>
      </c>
      <c r="F78" s="160">
        <v>555</v>
      </c>
    </row>
    <row r="79" spans="1:6" s="13" customFormat="1" x14ac:dyDescent="0.25">
      <c r="A79" s="85">
        <v>72</v>
      </c>
      <c r="B79" s="82">
        <v>45383</v>
      </c>
      <c r="C79" s="158">
        <v>14</v>
      </c>
      <c r="D79" s="87" t="s">
        <v>94</v>
      </c>
      <c r="E79" s="159" t="s">
        <v>188</v>
      </c>
      <c r="F79" s="160">
        <v>555</v>
      </c>
    </row>
    <row r="80" spans="1:6" s="13" customFormat="1" x14ac:dyDescent="0.25">
      <c r="A80" s="85">
        <v>73</v>
      </c>
      <c r="B80" s="82">
        <v>45390</v>
      </c>
      <c r="C80" s="84">
        <v>16</v>
      </c>
      <c r="D80" s="87" t="s">
        <v>94</v>
      </c>
      <c r="E80" s="159" t="s">
        <v>188</v>
      </c>
      <c r="F80" s="160">
        <v>55</v>
      </c>
    </row>
    <row r="81" spans="1:6" s="13" customFormat="1" x14ac:dyDescent="0.25">
      <c r="A81" s="85">
        <v>74</v>
      </c>
      <c r="B81" s="82">
        <v>45390</v>
      </c>
      <c r="C81" s="84">
        <v>16</v>
      </c>
      <c r="D81" s="87" t="s">
        <v>94</v>
      </c>
      <c r="E81" s="159" t="s">
        <v>188</v>
      </c>
      <c r="F81" s="163">
        <v>485</v>
      </c>
    </row>
    <row r="82" spans="1:6" s="13" customFormat="1" x14ac:dyDescent="0.25">
      <c r="A82" s="85">
        <v>75</v>
      </c>
      <c r="B82" s="82">
        <v>45393</v>
      </c>
      <c r="C82" s="155">
        <v>87</v>
      </c>
      <c r="D82" s="87" t="s">
        <v>94</v>
      </c>
      <c r="E82" s="156" t="s">
        <v>75</v>
      </c>
      <c r="F82" s="164">
        <v>-486</v>
      </c>
    </row>
    <row r="83" spans="1:6" s="13" customFormat="1" x14ac:dyDescent="0.25">
      <c r="A83" s="85">
        <v>76</v>
      </c>
      <c r="B83" s="82">
        <v>45393</v>
      </c>
      <c r="C83" s="155">
        <v>89</v>
      </c>
      <c r="D83" s="87" t="s">
        <v>94</v>
      </c>
      <c r="E83" s="156" t="s">
        <v>75</v>
      </c>
      <c r="F83" s="164">
        <v>-486</v>
      </c>
    </row>
    <row r="84" spans="1:6" s="13" customFormat="1" x14ac:dyDescent="0.25">
      <c r="A84" s="85">
        <v>77</v>
      </c>
      <c r="B84" s="82">
        <v>45394</v>
      </c>
      <c r="C84" s="84">
        <v>92</v>
      </c>
      <c r="D84" s="87" t="s">
        <v>94</v>
      </c>
      <c r="E84" s="156" t="s">
        <v>75</v>
      </c>
      <c r="F84" s="160">
        <v>-69</v>
      </c>
    </row>
    <row r="85" spans="1:6" s="13" customFormat="1" x14ac:dyDescent="0.25">
      <c r="A85" s="85">
        <v>78</v>
      </c>
      <c r="B85" s="82">
        <v>45394</v>
      </c>
      <c r="C85" s="84">
        <v>93</v>
      </c>
      <c r="D85" s="87" t="s">
        <v>94</v>
      </c>
      <c r="E85" s="156" t="s">
        <v>75</v>
      </c>
      <c r="F85" s="160">
        <v>-69</v>
      </c>
    </row>
    <row r="86" spans="1:6" s="13" customFormat="1" x14ac:dyDescent="0.25">
      <c r="A86" s="85">
        <v>79</v>
      </c>
      <c r="B86" s="82">
        <v>45400</v>
      </c>
      <c r="C86" s="84">
        <v>100</v>
      </c>
      <c r="D86" s="87" t="s">
        <v>94</v>
      </c>
      <c r="E86" s="156" t="s">
        <v>75</v>
      </c>
      <c r="F86" s="160">
        <v>-55</v>
      </c>
    </row>
    <row r="87" spans="1:6" s="13" customFormat="1" x14ac:dyDescent="0.25">
      <c r="A87" s="85">
        <v>80</v>
      </c>
      <c r="B87" s="82">
        <v>45400</v>
      </c>
      <c r="C87" s="84">
        <v>102</v>
      </c>
      <c r="D87" s="87" t="s">
        <v>94</v>
      </c>
      <c r="E87" s="156" t="s">
        <v>75</v>
      </c>
      <c r="F87" s="160">
        <v>-183.47</v>
      </c>
    </row>
    <row r="88" spans="1:6" s="13" customFormat="1" x14ac:dyDescent="0.25">
      <c r="A88" s="85">
        <v>81</v>
      </c>
      <c r="B88" s="82">
        <v>45384</v>
      </c>
      <c r="C88" s="84">
        <v>743</v>
      </c>
      <c r="D88" s="157" t="s">
        <v>90</v>
      </c>
      <c r="E88" s="86" t="s">
        <v>189</v>
      </c>
      <c r="F88" s="160">
        <v>3057.29</v>
      </c>
    </row>
    <row r="89" spans="1:6" s="13" customFormat="1" x14ac:dyDescent="0.25">
      <c r="A89" s="85">
        <v>82</v>
      </c>
      <c r="B89" s="82">
        <v>45386</v>
      </c>
      <c r="C89" s="84">
        <v>759</v>
      </c>
      <c r="D89" s="157" t="s">
        <v>190</v>
      </c>
      <c r="E89" s="86" t="s">
        <v>191</v>
      </c>
      <c r="F89" s="160">
        <v>41400.92</v>
      </c>
    </row>
    <row r="90" spans="1:6" s="13" customFormat="1" x14ac:dyDescent="0.25">
      <c r="A90" s="85">
        <v>83</v>
      </c>
      <c r="B90" s="82">
        <v>45390</v>
      </c>
      <c r="C90" s="84">
        <v>935</v>
      </c>
      <c r="D90" s="157" t="s">
        <v>192</v>
      </c>
      <c r="E90" s="86" t="s">
        <v>193</v>
      </c>
      <c r="F90" s="160">
        <v>21314.27</v>
      </c>
    </row>
    <row r="91" spans="1:6" s="13" customFormat="1" x14ac:dyDescent="0.25">
      <c r="A91" s="85">
        <v>84</v>
      </c>
      <c r="B91" s="82">
        <v>45393</v>
      </c>
      <c r="C91" s="84">
        <v>944</v>
      </c>
      <c r="D91" s="157" t="s">
        <v>194</v>
      </c>
      <c r="E91" s="86" t="s">
        <v>195</v>
      </c>
      <c r="F91" s="160">
        <v>1059.73</v>
      </c>
    </row>
    <row r="92" spans="1:6" s="13" customFormat="1" x14ac:dyDescent="0.25">
      <c r="A92" s="85">
        <v>85</v>
      </c>
      <c r="B92" s="82">
        <v>45387</v>
      </c>
      <c r="C92" s="84">
        <v>15</v>
      </c>
      <c r="D92" s="157" t="s">
        <v>94</v>
      </c>
      <c r="E92" s="86" t="s">
        <v>188</v>
      </c>
      <c r="F92" s="160">
        <v>400</v>
      </c>
    </row>
    <row r="93" spans="1:6" s="13" customFormat="1" x14ac:dyDescent="0.25">
      <c r="A93" s="85">
        <v>86</v>
      </c>
      <c r="B93" s="82">
        <v>45394</v>
      </c>
      <c r="C93" s="84">
        <v>94</v>
      </c>
      <c r="D93" s="157" t="s">
        <v>94</v>
      </c>
      <c r="E93" s="86" t="s">
        <v>75</v>
      </c>
      <c r="F93" s="160">
        <v>-10</v>
      </c>
    </row>
    <row r="94" spans="1:6" s="13" customFormat="1" x14ac:dyDescent="0.25">
      <c r="A94" s="85">
        <v>87</v>
      </c>
      <c r="B94" s="82">
        <v>45406</v>
      </c>
      <c r="C94" s="84">
        <v>18</v>
      </c>
      <c r="D94" s="157" t="s">
        <v>94</v>
      </c>
      <c r="E94" s="86" t="s">
        <v>188</v>
      </c>
      <c r="F94" s="160">
        <v>1000</v>
      </c>
    </row>
    <row r="95" spans="1:6" s="13" customFormat="1" x14ac:dyDescent="0.25">
      <c r="A95" s="85">
        <v>88</v>
      </c>
      <c r="B95" s="82">
        <v>45412</v>
      </c>
      <c r="C95" s="84">
        <v>19</v>
      </c>
      <c r="D95" s="157" t="s">
        <v>94</v>
      </c>
      <c r="E95" s="86" t="s">
        <v>188</v>
      </c>
      <c r="F95" s="160">
        <v>500</v>
      </c>
    </row>
    <row r="96" spans="1:6" s="13" customFormat="1" x14ac:dyDescent="0.25">
      <c r="A96" s="85">
        <v>89</v>
      </c>
      <c r="B96" s="82"/>
      <c r="C96" s="84"/>
      <c r="D96" s="157"/>
      <c r="E96" s="86" t="s">
        <v>203</v>
      </c>
      <c r="F96" s="160">
        <v>4709.67</v>
      </c>
    </row>
    <row r="97" spans="1:6" s="13" customFormat="1" x14ac:dyDescent="0.25">
      <c r="A97" s="85">
        <v>90</v>
      </c>
      <c r="B97" s="82"/>
      <c r="C97" s="84"/>
      <c r="E97" s="157" t="s">
        <v>204</v>
      </c>
      <c r="F97" s="160">
        <v>3627.88</v>
      </c>
    </row>
    <row r="98" spans="1:6" s="13" customFormat="1" x14ac:dyDescent="0.25">
      <c r="A98" s="85">
        <v>91</v>
      </c>
      <c r="B98" s="82"/>
      <c r="C98" s="84"/>
      <c r="D98" s="157"/>
      <c r="E98" s="86" t="s">
        <v>202</v>
      </c>
      <c r="F98" s="160">
        <v>2003.9</v>
      </c>
    </row>
    <row r="99" spans="1:6" s="13" customFormat="1" ht="14.4" thickBot="1" x14ac:dyDescent="0.3">
      <c r="A99" s="175" t="s">
        <v>81</v>
      </c>
      <c r="B99" s="176"/>
      <c r="C99" s="176"/>
      <c r="D99" s="176"/>
      <c r="E99" s="176"/>
      <c r="F99" s="130">
        <f>SUM(F8:F98)</f>
        <v>472336.07000000007</v>
      </c>
    </row>
    <row r="100" spans="1:6" s="13" customFormat="1" x14ac:dyDescent="0.25">
      <c r="A100" s="10"/>
      <c r="B100" s="10"/>
      <c r="C100" s="10"/>
      <c r="D100" s="10"/>
      <c r="E100" s="10"/>
      <c r="F100" s="10"/>
    </row>
  </sheetData>
  <sheetProtection password="CC71" sheet="1" objects="1" scenarios="1"/>
  <mergeCells count="2">
    <mergeCell ref="A5:C5"/>
    <mergeCell ref="A99:E99"/>
  </mergeCells>
  <phoneticPr fontId="30" type="noConversion"/>
  <printOptions horizontalCentered="1"/>
  <pageMargins left="0.7" right="0.7" top="0.75" bottom="0.75" header="0.3" footer="0.3"/>
  <pageSetup paperSize="9" orientation="landscape" r:id="rId1"/>
  <headerFoot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workbookViewId="0">
      <selection activeCell="E9" sqref="E9"/>
    </sheetView>
  </sheetViews>
  <sheetFormatPr defaultColWidth="9.109375" defaultRowHeight="13.2" x14ac:dyDescent="0.25"/>
  <cols>
    <col min="1" max="1" width="10.33203125" style="8" customWidth="1"/>
    <col min="2" max="2" width="13.88671875" style="8" customWidth="1"/>
    <col min="3" max="3" width="30.33203125" style="8" customWidth="1"/>
    <col min="4" max="4" width="33.6640625" style="8" customWidth="1"/>
    <col min="5" max="5" width="17.6640625" style="8" customWidth="1"/>
    <col min="6" max="16384" width="9.109375" style="8"/>
  </cols>
  <sheetData>
    <row r="1" spans="1:5" ht="12.75" x14ac:dyDescent="0.2">
      <c r="A1" s="1" t="s">
        <v>4</v>
      </c>
      <c r="B1" s="1"/>
      <c r="C1" s="1"/>
      <c r="D1" s="6"/>
      <c r="E1" s="6"/>
    </row>
    <row r="3" spans="1:5" ht="12.75" x14ac:dyDescent="0.2">
      <c r="A3" s="1" t="s">
        <v>18</v>
      </c>
      <c r="D3" s="6"/>
      <c r="E3" s="6"/>
    </row>
    <row r="4" spans="1:5" ht="12.75" x14ac:dyDescent="0.2">
      <c r="A4" s="6"/>
      <c r="B4" s="1"/>
      <c r="C4" s="1"/>
      <c r="D4" s="6"/>
      <c r="E4" s="6"/>
    </row>
    <row r="5" spans="1:5" ht="12.75" x14ac:dyDescent="0.2">
      <c r="A5" s="4" t="s">
        <v>5</v>
      </c>
      <c r="B5" s="1" t="s">
        <v>79</v>
      </c>
      <c r="C5" s="1"/>
      <c r="D5" s="6"/>
      <c r="E5" s="6"/>
    </row>
    <row r="6" spans="1:5" ht="13.5" thickBot="1" x14ac:dyDescent="0.25">
      <c r="A6" s="6"/>
      <c r="B6" s="6"/>
      <c r="C6" s="6"/>
      <c r="D6" s="6"/>
      <c r="E6" s="6"/>
    </row>
    <row r="7" spans="1:5" x14ac:dyDescent="0.25">
      <c r="A7" s="36" t="s">
        <v>19</v>
      </c>
      <c r="B7" s="37" t="s">
        <v>20</v>
      </c>
      <c r="C7" s="37" t="s">
        <v>22</v>
      </c>
      <c r="D7" s="37" t="s">
        <v>21</v>
      </c>
      <c r="E7" s="3" t="s">
        <v>16</v>
      </c>
    </row>
    <row r="8" spans="1:5" ht="12.75" x14ac:dyDescent="0.2">
      <c r="A8" s="76">
        <v>45407</v>
      </c>
      <c r="B8" s="74">
        <v>1002</v>
      </c>
      <c r="C8" s="77" t="s">
        <v>175</v>
      </c>
      <c r="D8" s="77" t="s">
        <v>176</v>
      </c>
      <c r="E8" s="71">
        <v>27013</v>
      </c>
    </row>
    <row r="9" spans="1:5" ht="12.75" x14ac:dyDescent="0.2">
      <c r="A9" s="141"/>
      <c r="B9" s="75"/>
      <c r="C9" s="78"/>
      <c r="D9" s="78"/>
      <c r="E9" s="73"/>
    </row>
    <row r="10" spans="1:5" ht="12.75" x14ac:dyDescent="0.2">
      <c r="A10" s="141"/>
      <c r="B10" s="75"/>
      <c r="C10" s="78"/>
      <c r="D10" s="78"/>
      <c r="E10" s="73"/>
    </row>
    <row r="11" spans="1:5" ht="12.75" x14ac:dyDescent="0.2">
      <c r="A11" s="141"/>
      <c r="B11" s="75"/>
      <c r="C11" s="78"/>
      <c r="D11" s="78"/>
      <c r="E11" s="73"/>
    </row>
    <row r="12" spans="1:5" ht="12.75" x14ac:dyDescent="0.2">
      <c r="A12" s="141"/>
      <c r="B12" s="75"/>
      <c r="C12" s="78"/>
      <c r="D12" s="78"/>
      <c r="E12" s="73"/>
    </row>
    <row r="13" spans="1:5" ht="12.75" x14ac:dyDescent="0.2">
      <c r="A13" s="141"/>
      <c r="B13" s="75"/>
      <c r="C13" s="78"/>
      <c r="D13" s="78"/>
      <c r="E13" s="73"/>
    </row>
    <row r="14" spans="1:5" ht="12.75" x14ac:dyDescent="0.2">
      <c r="A14" s="141"/>
      <c r="B14" s="75"/>
      <c r="C14" s="78"/>
      <c r="D14" s="78"/>
      <c r="E14" s="73"/>
    </row>
    <row r="15" spans="1:5" ht="12.75" x14ac:dyDescent="0.2">
      <c r="A15" s="141"/>
      <c r="B15" s="75"/>
      <c r="C15" s="78"/>
      <c r="D15" s="78"/>
      <c r="E15" s="150"/>
    </row>
    <row r="16" spans="1:5" ht="12.75" x14ac:dyDescent="0.2">
      <c r="A16" s="141"/>
      <c r="B16" s="75"/>
      <c r="C16" s="78"/>
      <c r="D16" s="78"/>
      <c r="E16" s="73"/>
    </row>
    <row r="17" spans="1:5" ht="12.75" x14ac:dyDescent="0.2">
      <c r="A17" s="141"/>
      <c r="B17" s="75"/>
      <c r="C17" s="78"/>
      <c r="D17" s="78"/>
      <c r="E17" s="73"/>
    </row>
    <row r="18" spans="1:5" ht="12.75" x14ac:dyDescent="0.2">
      <c r="A18" s="79"/>
      <c r="B18" s="75"/>
      <c r="C18" s="78"/>
      <c r="D18" s="78"/>
      <c r="E18" s="73"/>
    </row>
    <row r="19" spans="1:5" ht="12.75" x14ac:dyDescent="0.2">
      <c r="A19" s="79"/>
      <c r="B19" s="75"/>
      <c r="C19" s="78"/>
      <c r="D19" s="78"/>
      <c r="E19" s="73"/>
    </row>
    <row r="20" spans="1:5" ht="13.5" thickBot="1" x14ac:dyDescent="0.25">
      <c r="A20" s="175" t="s">
        <v>80</v>
      </c>
      <c r="B20" s="176"/>
      <c r="C20" s="176"/>
      <c r="D20" s="7"/>
      <c r="E20" s="70">
        <f>E8+E9+E10+E11</f>
        <v>27013</v>
      </c>
    </row>
    <row r="25" spans="1:5" ht="12.75" x14ac:dyDescent="0.2">
      <c r="C25" s="8" t="s">
        <v>67</v>
      </c>
    </row>
    <row r="28" spans="1:5" ht="15" x14ac:dyDescent="0.2">
      <c r="A28" s="9"/>
    </row>
    <row r="29" spans="1:5" ht="15" x14ac:dyDescent="0.2">
      <c r="A29" s="9"/>
    </row>
    <row r="30" spans="1:5" ht="15" x14ac:dyDescent="0.2">
      <c r="A30" s="9"/>
    </row>
    <row r="31" spans="1:5" ht="15" x14ac:dyDescent="0.2">
      <c r="A31" s="9"/>
    </row>
  </sheetData>
  <sheetProtection password="CC71" sheet="1" objects="1" scenarios="1"/>
  <mergeCells count="1">
    <mergeCell ref="A20:C20"/>
  </mergeCells>
  <pageMargins left="0.25" right="0.25" top="0.75" bottom="0.75" header="0.3" footer="0.3"/>
  <pageSetup paperSize="9" orientation="portrait" r:id="rId1"/>
  <headerFooter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5"/>
  <sheetViews>
    <sheetView workbookViewId="0">
      <selection activeCell="A5" sqref="A5:C5"/>
    </sheetView>
  </sheetViews>
  <sheetFormatPr defaultColWidth="9.109375" defaultRowHeight="13.8" x14ac:dyDescent="0.25"/>
  <cols>
    <col min="1" max="1" width="15.5546875" style="10" customWidth="1"/>
    <col min="2" max="2" width="10.6640625" style="10" customWidth="1"/>
    <col min="3" max="3" width="4.88671875" style="10" bestFit="1" customWidth="1"/>
    <col min="4" max="4" width="13.88671875" style="10" bestFit="1" customWidth="1"/>
    <col min="5" max="5" width="13.33203125" style="10" customWidth="1"/>
    <col min="6" max="6" width="26" style="10" bestFit="1" customWidth="1"/>
    <col min="7" max="7" width="9.109375" style="10"/>
    <col min="8" max="8" width="10.6640625" style="10" bestFit="1" customWidth="1"/>
    <col min="9" max="9" width="12.33203125" style="10" bestFit="1" customWidth="1"/>
    <col min="10" max="10" width="10.109375" style="10" bestFit="1" customWidth="1"/>
    <col min="11" max="16384" width="9.109375" style="10"/>
  </cols>
  <sheetData>
    <row r="1" spans="1:15" ht="14.25" x14ac:dyDescent="0.2">
      <c r="A1" s="1" t="s">
        <v>4</v>
      </c>
      <c r="B1" s="1"/>
      <c r="C1" s="6"/>
      <c r="D1" s="6"/>
      <c r="E1" s="6"/>
      <c r="F1" s="6"/>
    </row>
    <row r="3" spans="1:15" ht="14.25" x14ac:dyDescent="0.2">
      <c r="A3" s="1" t="s">
        <v>58</v>
      </c>
      <c r="B3" s="6"/>
      <c r="C3" s="6"/>
      <c r="D3" s="6"/>
      <c r="F3" s="6"/>
    </row>
    <row r="4" spans="1:15" ht="14.25" x14ac:dyDescent="0.2">
      <c r="A4" s="6"/>
      <c r="B4" s="1"/>
      <c r="C4" s="6"/>
      <c r="D4" s="6"/>
      <c r="E4" s="6"/>
      <c r="F4" s="6"/>
    </row>
    <row r="5" spans="1:15" ht="14.25" x14ac:dyDescent="0.2">
      <c r="A5" s="174" t="s">
        <v>78</v>
      </c>
      <c r="B5" s="174"/>
      <c r="C5" s="174"/>
      <c r="F5" s="6"/>
    </row>
    <row r="6" spans="1:15" ht="14.25" x14ac:dyDescent="0.2">
      <c r="A6" s="2"/>
      <c r="B6" s="6"/>
      <c r="C6" s="6"/>
      <c r="D6" s="6"/>
      <c r="E6" s="6"/>
      <c r="F6" s="6"/>
    </row>
    <row r="7" spans="1:15" ht="15" thickBot="1" x14ac:dyDescent="0.25">
      <c r="G7" s="12"/>
      <c r="H7" s="12"/>
      <c r="I7" s="12"/>
      <c r="J7" s="12"/>
      <c r="K7" s="12"/>
      <c r="L7" s="12"/>
      <c r="M7" s="12"/>
      <c r="N7" s="12"/>
      <c r="O7" s="12"/>
    </row>
    <row r="8" spans="1:15" ht="14.25" x14ac:dyDescent="0.2">
      <c r="A8" s="29" t="s">
        <v>23</v>
      </c>
      <c r="B8" s="30" t="s">
        <v>6</v>
      </c>
      <c r="C8" s="30" t="s">
        <v>7</v>
      </c>
      <c r="D8" s="30" t="s">
        <v>8</v>
      </c>
      <c r="E8" s="31" t="s">
        <v>3</v>
      </c>
      <c r="F8" s="32" t="s">
        <v>29</v>
      </c>
      <c r="G8" s="12"/>
      <c r="H8" s="12"/>
      <c r="I8" s="12"/>
      <c r="J8" s="12"/>
      <c r="K8" s="12"/>
      <c r="L8" s="12"/>
      <c r="M8" s="12"/>
      <c r="N8" s="12"/>
      <c r="O8" s="12"/>
    </row>
    <row r="9" spans="1:15" ht="25.5" x14ac:dyDescent="0.2">
      <c r="A9" s="63" t="s">
        <v>51</v>
      </c>
      <c r="B9" s="48"/>
      <c r="C9" s="48"/>
      <c r="D9" s="49">
        <v>0</v>
      </c>
      <c r="E9" s="50"/>
      <c r="F9" s="51"/>
      <c r="G9" s="12"/>
      <c r="H9" s="12"/>
      <c r="I9" s="12"/>
      <c r="J9" s="12"/>
      <c r="K9" s="12"/>
      <c r="L9" s="12"/>
      <c r="M9" s="12"/>
      <c r="N9" s="12"/>
      <c r="O9" s="12"/>
    </row>
    <row r="10" spans="1:15" ht="14.25" x14ac:dyDescent="0.2">
      <c r="A10" s="52" t="s">
        <v>53</v>
      </c>
      <c r="B10" s="48"/>
      <c r="C10" s="48"/>
      <c r="D10" s="53"/>
      <c r="E10" s="50" t="s">
        <v>23</v>
      </c>
      <c r="F10" s="56"/>
      <c r="G10" s="12"/>
      <c r="H10" s="12"/>
      <c r="I10" s="12"/>
      <c r="J10" s="12"/>
      <c r="K10" s="12"/>
      <c r="L10" s="12"/>
      <c r="M10" s="12"/>
      <c r="N10" s="12"/>
      <c r="O10" s="12"/>
    </row>
    <row r="11" spans="1:15" ht="14.25" x14ac:dyDescent="0.2">
      <c r="A11" s="47" t="s">
        <v>23</v>
      </c>
      <c r="B11" s="48"/>
      <c r="C11" s="48"/>
      <c r="D11" s="53"/>
      <c r="E11" s="50"/>
      <c r="F11" s="56"/>
    </row>
    <row r="12" spans="1:15" ht="14.25" x14ac:dyDescent="0.2">
      <c r="A12" s="47" t="s">
        <v>23</v>
      </c>
      <c r="B12" s="48"/>
      <c r="C12" s="48"/>
      <c r="D12" s="53"/>
      <c r="E12" s="50"/>
      <c r="F12" s="56"/>
    </row>
    <row r="13" spans="1:15" ht="14.25" x14ac:dyDescent="0.2">
      <c r="A13" s="47" t="s">
        <v>23</v>
      </c>
      <c r="B13" s="48"/>
      <c r="C13" s="48"/>
      <c r="D13" s="53"/>
      <c r="E13" s="50"/>
      <c r="F13" s="56"/>
    </row>
    <row r="14" spans="1:15" ht="14.25" x14ac:dyDescent="0.2">
      <c r="A14" s="47" t="s">
        <v>23</v>
      </c>
      <c r="B14" s="48"/>
      <c r="C14" s="48"/>
      <c r="D14" s="53"/>
      <c r="E14" s="50"/>
      <c r="F14" s="56"/>
    </row>
    <row r="15" spans="1:15" ht="14.25" x14ac:dyDescent="0.2">
      <c r="A15" s="47" t="s">
        <v>23</v>
      </c>
      <c r="B15" s="48"/>
      <c r="C15" s="48"/>
      <c r="D15" s="53"/>
      <c r="E15" s="50"/>
      <c r="F15" s="56"/>
    </row>
    <row r="16" spans="1:15" ht="14.25" x14ac:dyDescent="0.2">
      <c r="A16" s="47" t="s">
        <v>23</v>
      </c>
      <c r="B16" s="48"/>
      <c r="C16" s="48"/>
      <c r="D16" s="53"/>
      <c r="E16" s="50"/>
      <c r="F16" s="51"/>
    </row>
    <row r="17" spans="1:6" ht="14.25" x14ac:dyDescent="0.2">
      <c r="A17" s="47"/>
      <c r="B17" s="48"/>
      <c r="C17" s="48"/>
      <c r="D17" s="53"/>
      <c r="E17" s="50"/>
      <c r="F17" s="51"/>
    </row>
    <row r="18" spans="1:6" ht="14.25" x14ac:dyDescent="0.2">
      <c r="A18" s="47"/>
      <c r="B18" s="48"/>
      <c r="C18" s="48"/>
      <c r="D18" s="53"/>
      <c r="E18" s="50"/>
      <c r="F18" s="51"/>
    </row>
    <row r="19" spans="1:6" ht="14.25" x14ac:dyDescent="0.2">
      <c r="A19" s="47"/>
      <c r="B19" s="48"/>
      <c r="C19" s="48"/>
      <c r="D19" s="53"/>
      <c r="E19" s="50"/>
      <c r="F19" s="51"/>
    </row>
    <row r="20" spans="1:6" ht="14.25" x14ac:dyDescent="0.2">
      <c r="A20" s="47" t="s">
        <v>23</v>
      </c>
      <c r="B20" s="48"/>
      <c r="C20" s="48"/>
      <c r="D20" s="53"/>
      <c r="E20" s="50" t="s">
        <v>23</v>
      </c>
      <c r="F20" s="51"/>
    </row>
    <row r="21" spans="1:6" ht="14.25" x14ac:dyDescent="0.2">
      <c r="A21" s="52" t="s">
        <v>52</v>
      </c>
      <c r="B21" s="48"/>
      <c r="C21" s="48"/>
      <c r="D21" s="49">
        <f>SUM(D10:D19)</f>
        <v>0</v>
      </c>
      <c r="E21" s="50" t="s">
        <v>23</v>
      </c>
      <c r="F21" s="57"/>
    </row>
    <row r="22" spans="1:6" ht="14.25" x14ac:dyDescent="0.2">
      <c r="A22" s="47" t="s">
        <v>23</v>
      </c>
      <c r="B22" s="48"/>
      <c r="C22" s="48"/>
      <c r="D22" s="48" t="s">
        <v>23</v>
      </c>
      <c r="E22" s="50">
        <f>SUM(D9+D21)</f>
        <v>0</v>
      </c>
      <c r="F22" s="57" t="s">
        <v>23</v>
      </c>
    </row>
    <row r="23" spans="1:6" ht="25.5" x14ac:dyDescent="0.2">
      <c r="A23" s="63" t="s">
        <v>54</v>
      </c>
      <c r="B23" s="48"/>
      <c r="C23" s="48"/>
      <c r="D23" s="49">
        <v>0</v>
      </c>
      <c r="E23" s="50" t="s">
        <v>23</v>
      </c>
      <c r="F23" s="57" t="s">
        <v>23</v>
      </c>
    </row>
    <row r="24" spans="1:6" ht="14.25" x14ac:dyDescent="0.2">
      <c r="A24" s="52" t="s">
        <v>56</v>
      </c>
      <c r="B24" s="48"/>
      <c r="C24" s="48"/>
      <c r="D24" s="46"/>
      <c r="E24" s="50" t="s">
        <v>23</v>
      </c>
      <c r="F24" s="54"/>
    </row>
    <row r="25" spans="1:6" ht="14.25" x14ac:dyDescent="0.2">
      <c r="A25" s="47" t="s">
        <v>23</v>
      </c>
      <c r="B25" s="48"/>
      <c r="C25" s="48"/>
      <c r="D25" s="46"/>
      <c r="E25" s="50" t="s">
        <v>23</v>
      </c>
      <c r="F25" s="54"/>
    </row>
    <row r="26" spans="1:6" ht="14.25" x14ac:dyDescent="0.2">
      <c r="A26" s="47"/>
      <c r="B26" s="48"/>
      <c r="C26" s="48"/>
      <c r="D26" s="46"/>
      <c r="E26" s="50" t="s">
        <v>23</v>
      </c>
      <c r="F26" s="54"/>
    </row>
    <row r="27" spans="1:6" ht="14.25" x14ac:dyDescent="0.2">
      <c r="A27" s="47" t="s">
        <v>23</v>
      </c>
      <c r="B27" s="48"/>
      <c r="C27" s="48"/>
      <c r="D27" s="46"/>
      <c r="E27" s="50" t="s">
        <v>23</v>
      </c>
      <c r="F27" s="54"/>
    </row>
    <row r="28" spans="1:6" ht="14.25" x14ac:dyDescent="0.2">
      <c r="A28" s="47" t="s">
        <v>23</v>
      </c>
      <c r="B28" s="48"/>
      <c r="C28" s="48"/>
      <c r="D28" s="46"/>
      <c r="E28" s="50"/>
      <c r="F28" s="54"/>
    </row>
    <row r="29" spans="1:6" ht="14.25" x14ac:dyDescent="0.2">
      <c r="A29" s="47" t="s">
        <v>23</v>
      </c>
      <c r="B29" s="48"/>
      <c r="C29" s="48"/>
      <c r="D29" s="46"/>
      <c r="E29" s="50" t="s">
        <v>23</v>
      </c>
      <c r="F29" s="54"/>
    </row>
    <row r="30" spans="1:6" ht="14.25" x14ac:dyDescent="0.2">
      <c r="A30" s="47" t="s">
        <v>23</v>
      </c>
      <c r="B30" s="48"/>
      <c r="C30" s="48"/>
      <c r="D30" s="46"/>
      <c r="E30" s="50" t="s">
        <v>23</v>
      </c>
      <c r="F30" s="55"/>
    </row>
    <row r="31" spans="1:6" ht="14.25" x14ac:dyDescent="0.2">
      <c r="A31" s="47" t="s">
        <v>23</v>
      </c>
      <c r="B31" s="48"/>
      <c r="C31" s="48"/>
      <c r="D31" s="46"/>
      <c r="E31" s="50"/>
      <c r="F31" s="55"/>
    </row>
    <row r="32" spans="1:6" ht="14.25" x14ac:dyDescent="0.2">
      <c r="A32" s="47"/>
      <c r="B32" s="48"/>
      <c r="C32" s="48"/>
      <c r="D32" s="46"/>
      <c r="E32" s="50"/>
      <c r="F32" s="132"/>
    </row>
    <row r="33" spans="1:6" ht="14.25" x14ac:dyDescent="0.2">
      <c r="A33" s="47"/>
      <c r="B33" s="48"/>
      <c r="C33" s="48"/>
      <c r="D33" s="46"/>
      <c r="E33" s="50"/>
      <c r="F33" s="132"/>
    </row>
    <row r="34" spans="1:6" ht="14.25" x14ac:dyDescent="0.2">
      <c r="A34" s="52" t="s">
        <v>55</v>
      </c>
      <c r="B34" s="48"/>
      <c r="C34" s="48" t="s">
        <v>23</v>
      </c>
      <c r="D34" s="49">
        <f>SUM(D24:D33)</f>
        <v>0</v>
      </c>
      <c r="E34" s="50" t="s">
        <v>23</v>
      </c>
      <c r="F34" s="57" t="s">
        <v>23</v>
      </c>
    </row>
    <row r="35" spans="1:6" ht="15" thickBot="1" x14ac:dyDescent="0.25">
      <c r="A35" s="58" t="s">
        <v>23</v>
      </c>
      <c r="B35" s="59" t="s">
        <v>23</v>
      </c>
      <c r="C35" s="59" t="s">
        <v>23</v>
      </c>
      <c r="D35" s="60" t="s">
        <v>23</v>
      </c>
      <c r="E35" s="61">
        <f>SUM(D23+D34)</f>
        <v>0</v>
      </c>
      <c r="F35" s="62" t="s">
        <v>23</v>
      </c>
    </row>
  </sheetData>
  <sheetProtection password="CC71" sheet="1" objects="1" scenarios="1"/>
  <mergeCells count="1">
    <mergeCell ref="A5:C5"/>
  </mergeCell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workbookViewId="0">
      <selection activeCell="D10" sqref="D10"/>
    </sheetView>
  </sheetViews>
  <sheetFormatPr defaultRowHeight="14.4" x14ac:dyDescent="0.3"/>
  <cols>
    <col min="1" max="1" width="12.6640625" customWidth="1"/>
    <col min="2" max="2" width="13.88671875" customWidth="1"/>
    <col min="3" max="3" width="30.33203125" customWidth="1"/>
    <col min="4" max="4" width="48.44140625" customWidth="1"/>
    <col min="5" max="5" width="15.88671875" bestFit="1" customWidth="1"/>
    <col min="7" max="7" width="15.5546875" customWidth="1"/>
  </cols>
  <sheetData>
    <row r="1" spans="1:5" ht="15" x14ac:dyDescent="0.25">
      <c r="A1" s="1" t="s">
        <v>4</v>
      </c>
      <c r="B1" s="1"/>
      <c r="C1" s="1"/>
      <c r="D1" s="6"/>
      <c r="E1" s="6"/>
    </row>
    <row r="2" spans="1:5" ht="15" x14ac:dyDescent="0.25">
      <c r="A2" s="8"/>
      <c r="B2" s="8"/>
      <c r="C2" s="8"/>
      <c r="D2" s="8"/>
      <c r="E2" s="8"/>
    </row>
    <row r="3" spans="1:5" ht="15" x14ac:dyDescent="0.25">
      <c r="A3" s="1" t="s">
        <v>60</v>
      </c>
      <c r="B3" s="8"/>
      <c r="C3" s="8"/>
      <c r="D3" s="6"/>
      <c r="E3" s="6"/>
    </row>
    <row r="4" spans="1:5" ht="15" x14ac:dyDescent="0.25">
      <c r="A4" s="6"/>
      <c r="B4" s="1"/>
      <c r="C4" s="1"/>
      <c r="D4" s="6"/>
      <c r="E4" s="6"/>
    </row>
    <row r="5" spans="1:5" ht="15" x14ac:dyDescent="0.25">
      <c r="A5" s="4" t="s">
        <v>5</v>
      </c>
      <c r="B5" s="1" t="s">
        <v>79</v>
      </c>
      <c r="C5" s="1"/>
      <c r="D5" s="6"/>
      <c r="E5" s="6"/>
    </row>
    <row r="6" spans="1:5" ht="15.75" thickBot="1" x14ac:dyDescent="0.3">
      <c r="A6" s="6"/>
      <c r="B6" s="6"/>
      <c r="C6" s="6"/>
      <c r="D6" s="6"/>
      <c r="E6" s="6"/>
    </row>
    <row r="7" spans="1:5" x14ac:dyDescent="0.3">
      <c r="A7" s="36" t="s">
        <v>19</v>
      </c>
      <c r="B7" s="37" t="s">
        <v>20</v>
      </c>
      <c r="C7" s="37" t="s">
        <v>22</v>
      </c>
      <c r="D7" s="37" t="s">
        <v>21</v>
      </c>
      <c r="E7" s="3" t="s">
        <v>16</v>
      </c>
    </row>
    <row r="8" spans="1:5" ht="14.25" customHeight="1" x14ac:dyDescent="0.25">
      <c r="A8" s="69" t="s">
        <v>196</v>
      </c>
      <c r="B8" s="35"/>
      <c r="C8" s="35" t="s">
        <v>198</v>
      </c>
      <c r="D8" s="35" t="s">
        <v>200</v>
      </c>
      <c r="E8" s="138">
        <v>49153.9</v>
      </c>
    </row>
    <row r="9" spans="1:5" ht="15" x14ac:dyDescent="0.25">
      <c r="A9" s="136" t="s">
        <v>197</v>
      </c>
      <c r="B9" s="137"/>
      <c r="C9" s="35" t="s">
        <v>199</v>
      </c>
      <c r="D9" s="35" t="s">
        <v>201</v>
      </c>
      <c r="E9" s="138">
        <v>4467762.16</v>
      </c>
    </row>
    <row r="10" spans="1:5" ht="15" x14ac:dyDescent="0.25">
      <c r="A10" s="136"/>
      <c r="B10" s="137"/>
      <c r="C10" s="137"/>
      <c r="D10" s="137"/>
      <c r="E10" s="139"/>
    </row>
    <row r="11" spans="1:5" ht="15" x14ac:dyDescent="0.25">
      <c r="A11" s="136"/>
      <c r="B11" s="137"/>
      <c r="C11" s="137"/>
      <c r="D11" s="137"/>
      <c r="E11" s="139"/>
    </row>
    <row r="12" spans="1:5" ht="15" x14ac:dyDescent="0.25">
      <c r="A12" s="136"/>
      <c r="B12" s="137"/>
      <c r="C12" s="137"/>
      <c r="D12" s="137"/>
      <c r="E12" s="139"/>
    </row>
    <row r="13" spans="1:5" ht="15" x14ac:dyDescent="0.25">
      <c r="A13" s="136"/>
      <c r="B13" s="137"/>
      <c r="C13" s="137"/>
      <c r="D13" s="137"/>
      <c r="E13" s="140"/>
    </row>
    <row r="14" spans="1:5" ht="15" x14ac:dyDescent="0.25">
      <c r="A14" s="133"/>
      <c r="B14" s="134"/>
      <c r="C14" s="134"/>
      <c r="D14" s="134"/>
      <c r="E14" s="135"/>
    </row>
    <row r="16" spans="1:5" ht="15.75" thickBot="1" x14ac:dyDescent="0.3">
      <c r="A16" s="175" t="s">
        <v>80</v>
      </c>
      <c r="B16" s="176"/>
      <c r="C16" s="176"/>
      <c r="D16" s="7"/>
      <c r="E16" s="72">
        <f>SUM(E8:E15)</f>
        <v>4516916.0600000005</v>
      </c>
    </row>
  </sheetData>
  <sheetProtection password="CC71" sheet="1" objects="1" scenarios="1"/>
  <mergeCells count="1">
    <mergeCell ref="A16:C1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6</vt:i4>
      </vt:variant>
    </vt:vector>
  </HeadingPairs>
  <TitlesOfParts>
    <vt:vector size="6" baseType="lpstr">
      <vt:lpstr>pers neincadrate cu handicap</vt:lpstr>
      <vt:lpstr>personal </vt:lpstr>
      <vt:lpstr>materiale</vt:lpstr>
      <vt:lpstr>investitii</vt:lpstr>
      <vt:lpstr>poca</vt:lpstr>
      <vt:lpstr>contrib.si cotiz.la organ.int.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Anisoara Sandu</dc:creator>
  <cp:lastModifiedBy>Maria Tudorache</cp:lastModifiedBy>
  <cp:lastPrinted>2023-10-27T05:28:19Z</cp:lastPrinted>
  <dcterms:created xsi:type="dcterms:W3CDTF">2017-08-28T11:49:35Z</dcterms:created>
  <dcterms:modified xsi:type="dcterms:W3CDTF">2024-07-01T08:15:16Z</dcterms:modified>
</cp:coreProperties>
</file>