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840" tabRatio="800"/>
  </bookViews>
  <sheets>
    <sheet name="PAAP 2023" sheetId="50" r:id="rId1"/>
  </sheets>
  <definedNames>
    <definedName name="_xlnm._FilterDatabase" localSheetId="0" hidden="1">'PAAP 2023'!$A$1:$I$244</definedName>
  </definedNames>
  <calcPr calcId="191029"/>
</workbook>
</file>

<file path=xl/calcChain.xml><?xml version="1.0" encoding="utf-8"?>
<calcChain xmlns="http://schemas.openxmlformats.org/spreadsheetml/2006/main">
  <c r="H243" i="50" l="1"/>
  <c r="H230" i="50"/>
  <c r="H226" i="50"/>
  <c r="H212" i="50"/>
  <c r="H208" i="50"/>
  <c r="H201" i="50"/>
  <c r="H193" i="50"/>
  <c r="H187" i="50"/>
  <c r="H177" i="50"/>
  <c r="H173" i="50"/>
  <c r="H170" i="50"/>
  <c r="H147" i="50"/>
  <c r="H83" i="50"/>
  <c r="H44" i="50"/>
  <c r="H32" i="50"/>
  <c r="H20" i="50"/>
  <c r="H17" i="50"/>
  <c r="H12" i="50"/>
  <c r="I82" i="50" l="1"/>
  <c r="I81" i="50" l="1"/>
  <c r="H189" i="50" l="1"/>
  <c r="H179" i="50"/>
  <c r="H14" i="50"/>
  <c r="I146" i="50" l="1"/>
  <c r="I145" i="50" l="1"/>
  <c r="I169" i="50" l="1"/>
  <c r="I168" i="50" l="1"/>
  <c r="I232" i="50" l="1"/>
  <c r="I233" i="50"/>
  <c r="I234" i="50"/>
  <c r="I235" i="50"/>
  <c r="I236" i="50"/>
  <c r="I237" i="50"/>
  <c r="I238" i="50"/>
  <c r="I239" i="50"/>
  <c r="I240" i="50"/>
  <c r="I241" i="50"/>
  <c r="I242" i="50"/>
  <c r="I231" i="50"/>
  <c r="I222" i="50"/>
  <c r="I215" i="50"/>
  <c r="I216" i="50"/>
  <c r="I217" i="50"/>
  <c r="I218" i="50"/>
  <c r="I219" i="50"/>
  <c r="I220" i="50"/>
  <c r="I221" i="50"/>
  <c r="I223" i="50"/>
  <c r="I224" i="50"/>
  <c r="I225" i="50"/>
  <c r="I227" i="50"/>
  <c r="I228" i="50"/>
  <c r="I229" i="50"/>
  <c r="I214" i="50"/>
  <c r="H149" i="50"/>
  <c r="I63" i="50"/>
  <c r="I64" i="50"/>
  <c r="I65" i="50"/>
  <c r="I66" i="50"/>
  <c r="I67" i="50"/>
  <c r="I68" i="50"/>
  <c r="I69" i="50"/>
  <c r="I70" i="50"/>
  <c r="I71" i="50"/>
  <c r="I72" i="50"/>
  <c r="I73" i="50"/>
  <c r="I74" i="50"/>
  <c r="I75" i="50"/>
  <c r="I76" i="50"/>
  <c r="I77" i="50"/>
  <c r="I78" i="50"/>
  <c r="I79" i="50"/>
  <c r="I80" i="50"/>
  <c r="I230" i="50" l="1"/>
  <c r="I243" i="50"/>
  <c r="I226" i="50"/>
  <c r="I144" i="50"/>
  <c r="I143" i="50"/>
  <c r="I135" i="50"/>
  <c r="I136" i="50"/>
  <c r="I137" i="50"/>
  <c r="I138" i="50"/>
  <c r="I139" i="50"/>
  <c r="I140" i="50"/>
  <c r="I141" i="50"/>
  <c r="I133" i="50"/>
  <c r="I132" i="50"/>
  <c r="I122" i="50"/>
  <c r="I123" i="50"/>
  <c r="I124" i="50"/>
  <c r="I125" i="50"/>
  <c r="I126" i="50"/>
  <c r="I127" i="50"/>
  <c r="I128" i="50"/>
  <c r="I129" i="50"/>
  <c r="I130" i="50"/>
  <c r="I131" i="50"/>
  <c r="I110" i="50"/>
  <c r="I111" i="50"/>
  <c r="I112" i="50"/>
  <c r="I113" i="50"/>
  <c r="I114" i="50"/>
  <c r="I115" i="50"/>
  <c r="I116" i="50"/>
  <c r="I117" i="50"/>
  <c r="I118" i="50"/>
  <c r="I119" i="50"/>
  <c r="I120" i="50"/>
  <c r="I107" i="50"/>
  <c r="I108" i="50"/>
  <c r="I99" i="50"/>
  <c r="I100" i="50"/>
  <c r="I101" i="50"/>
  <c r="I102" i="50"/>
  <c r="I103" i="50"/>
  <c r="I104" i="50"/>
  <c r="I88" i="50"/>
  <c r="I89" i="50"/>
  <c r="I90" i="50"/>
  <c r="I91" i="50"/>
  <c r="I92" i="50"/>
  <c r="I93" i="50"/>
  <c r="I94" i="50"/>
  <c r="I95" i="50"/>
  <c r="I96" i="50"/>
  <c r="I97" i="50"/>
  <c r="I85" i="50"/>
  <c r="I86" i="50"/>
  <c r="I53" i="50"/>
  <c r="I54" i="50"/>
  <c r="I55" i="50"/>
  <c r="I56" i="50"/>
  <c r="I57" i="50"/>
  <c r="I58" i="50"/>
  <c r="I59" i="50"/>
  <c r="I60" i="50"/>
  <c r="I61" i="50"/>
  <c r="I62" i="50"/>
  <c r="I52" i="50"/>
  <c r="I50" i="50"/>
  <c r="I51" i="50"/>
  <c r="I49" i="50"/>
  <c r="I46" i="50"/>
  <c r="I47" i="50"/>
  <c r="I48" i="50"/>
  <c r="I26" i="50"/>
  <c r="I27" i="50"/>
  <c r="I28" i="50"/>
  <c r="I29" i="50"/>
  <c r="I30" i="50"/>
  <c r="I31" i="50"/>
  <c r="I25" i="50"/>
  <c r="I24" i="50"/>
  <c r="I23" i="50"/>
  <c r="I19" i="50"/>
  <c r="I18" i="50"/>
  <c r="I20" i="50" s="1"/>
  <c r="I16" i="50"/>
  <c r="I15" i="50"/>
  <c r="I13" i="50"/>
  <c r="I11" i="50"/>
  <c r="I3" i="50"/>
  <c r="I4" i="50"/>
  <c r="I5" i="50"/>
  <c r="I6" i="50"/>
  <c r="I7" i="50"/>
  <c r="I8" i="50"/>
  <c r="I9" i="50"/>
  <c r="I10" i="50"/>
  <c r="I21" i="50"/>
  <c r="I33" i="50"/>
  <c r="I34" i="50" s="1"/>
  <c r="I35" i="50"/>
  <c r="I36" i="50"/>
  <c r="I37" i="50"/>
  <c r="I38" i="50"/>
  <c r="I39" i="50"/>
  <c r="I40" i="50"/>
  <c r="I41" i="50"/>
  <c r="I42" i="50"/>
  <c r="I43" i="50"/>
  <c r="I45" i="50"/>
  <c r="I84" i="50"/>
  <c r="I87" i="50"/>
  <c r="I98" i="50"/>
  <c r="I105" i="50"/>
  <c r="I106" i="50"/>
  <c r="I109" i="50"/>
  <c r="I121" i="50"/>
  <c r="I134" i="50"/>
  <c r="I142" i="50"/>
  <c r="I148" i="50"/>
  <c r="I149" i="50" s="1"/>
  <c r="I150" i="50"/>
  <c r="I151" i="50"/>
  <c r="I152" i="50"/>
  <c r="I153" i="50"/>
  <c r="I154" i="50"/>
  <c r="I155" i="50"/>
  <c r="I156" i="50"/>
  <c r="I157" i="50"/>
  <c r="I158" i="50"/>
  <c r="I159" i="50"/>
  <c r="I160" i="50"/>
  <c r="I161" i="50"/>
  <c r="I162" i="50"/>
  <c r="I163" i="50"/>
  <c r="I164" i="50"/>
  <c r="I165" i="50"/>
  <c r="I166" i="50"/>
  <c r="I167" i="50"/>
  <c r="I171" i="50"/>
  <c r="I172" i="50"/>
  <c r="I174" i="50"/>
  <c r="I176" i="50"/>
  <c r="I178" i="50"/>
  <c r="I179" i="50" s="1"/>
  <c r="I180" i="50"/>
  <c r="I181" i="50"/>
  <c r="I182" i="50"/>
  <c r="I183" i="50"/>
  <c r="I184" i="50"/>
  <c r="I185" i="50"/>
  <c r="J185" i="50" s="1"/>
  <c r="I186" i="50"/>
  <c r="J186" i="50" s="1"/>
  <c r="I188" i="50"/>
  <c r="I190" i="50"/>
  <c r="I192" i="50"/>
  <c r="I194" i="50"/>
  <c r="I195" i="50"/>
  <c r="I196" i="50"/>
  <c r="I197" i="50"/>
  <c r="I198" i="50"/>
  <c r="I199" i="50"/>
  <c r="I200" i="50"/>
  <c r="I202" i="50"/>
  <c r="I203" i="50"/>
  <c r="I204" i="50"/>
  <c r="I205" i="50"/>
  <c r="I206" i="50"/>
  <c r="I207" i="50"/>
  <c r="I209" i="50"/>
  <c r="I211" i="50"/>
  <c r="I2" i="50"/>
  <c r="I212" i="50" l="1"/>
  <c r="I17" i="50"/>
  <c r="I193" i="50"/>
  <c r="I147" i="50"/>
  <c r="I208" i="50"/>
  <c r="I173" i="50"/>
  <c r="I187" i="50"/>
  <c r="I177" i="50"/>
  <c r="I83" i="50"/>
  <c r="I170" i="50"/>
  <c r="I44" i="50"/>
  <c r="I32" i="50"/>
  <c r="I201" i="50"/>
  <c r="I12" i="50"/>
  <c r="I14" i="50"/>
  <c r="I189" i="50"/>
  <c r="I22" i="50"/>
  <c r="I244" i="50" l="1"/>
  <c r="I213" i="50"/>
  <c r="H22" i="50"/>
  <c r="H34" i="50" l="1"/>
  <c r="H244" i="50" l="1"/>
  <c r="H213" i="50"/>
</calcChain>
</file>

<file path=xl/sharedStrings.xml><?xml version="1.0" encoding="utf-8"?>
<sst xmlns="http://schemas.openxmlformats.org/spreadsheetml/2006/main" count="2230" uniqueCount="907">
  <si>
    <t xml:space="preserve">Valoare estimata LEI fara TVA </t>
  </si>
  <si>
    <t>Alineat nr.</t>
  </si>
  <si>
    <t>Procedura de achiziţie</t>
  </si>
  <si>
    <t>Cod CPV</t>
  </si>
  <si>
    <t>Denumire cod CPV</t>
  </si>
  <si>
    <t>Nr.crt</t>
  </si>
  <si>
    <t>Comp. solicitant</t>
  </si>
  <si>
    <t>Obiectul contractului/achizitiei</t>
  </si>
  <si>
    <t>1</t>
  </si>
  <si>
    <t>OSIM</t>
  </si>
  <si>
    <t>Articole de birou si papetarie</t>
  </si>
  <si>
    <t>20.01.01</t>
  </si>
  <si>
    <t>30192000-1</t>
  </si>
  <si>
    <t>Accesorii de birou</t>
  </si>
  <si>
    <t>2</t>
  </si>
  <si>
    <t>Hartie si cartoane speciale</t>
  </si>
  <si>
    <t>22993100-8</t>
  </si>
  <si>
    <t>Hartie sau carton fotosensibile</t>
  </si>
  <si>
    <t>3</t>
  </si>
  <si>
    <t>Dosare diverse tipuri si marimi</t>
  </si>
  <si>
    <t>22852000-7</t>
  </si>
  <si>
    <t>Dosare</t>
  </si>
  <si>
    <t>4</t>
  </si>
  <si>
    <t>Hartie (diferite gramaje)</t>
  </si>
  <si>
    <t>30197642-8</t>
  </si>
  <si>
    <t>Hartie pentru fotocopiatoare si xerografica</t>
  </si>
  <si>
    <t>5</t>
  </si>
  <si>
    <t>30199230-1</t>
  </si>
  <si>
    <t>Plicuri</t>
  </si>
  <si>
    <t>6</t>
  </si>
  <si>
    <t>Brevete</t>
  </si>
  <si>
    <t>Diplome Brevete</t>
  </si>
  <si>
    <t>22450000-9</t>
  </si>
  <si>
    <t>Imprimate nefalsificabile</t>
  </si>
  <si>
    <t>7</t>
  </si>
  <si>
    <t>8</t>
  </si>
  <si>
    <t>Produse de curatare echipamente de birou</t>
  </si>
  <si>
    <t>20.01.02</t>
  </si>
  <si>
    <t>30237250-6</t>
  </si>
  <si>
    <t>Accesorii de curatat pentru computer</t>
  </si>
  <si>
    <t>9</t>
  </si>
  <si>
    <t>Utilitati Gaze</t>
  </si>
  <si>
    <t>20.01.03</t>
  </si>
  <si>
    <t>10</t>
  </si>
  <si>
    <t>Utilitati energie electrica</t>
  </si>
  <si>
    <t>11</t>
  </si>
  <si>
    <t>Apa si canal</t>
  </si>
  <si>
    <t>20.01.04</t>
  </si>
  <si>
    <t>65100000-4</t>
  </si>
  <si>
    <t>Distributie de apa si servicii conexe</t>
  </si>
  <si>
    <t>12</t>
  </si>
  <si>
    <t>Servicii salubrizare</t>
  </si>
  <si>
    <t>90511000-2</t>
  </si>
  <si>
    <t>Servicii de colectare a deseurilor menajere</t>
  </si>
  <si>
    <t>13</t>
  </si>
  <si>
    <t>20.01.05</t>
  </si>
  <si>
    <t>14</t>
  </si>
  <si>
    <t>15</t>
  </si>
  <si>
    <t>Piese schimb pentru echipamentele de climatizare</t>
  </si>
  <si>
    <t>20.01.06</t>
  </si>
  <si>
    <t>42512500-3</t>
  </si>
  <si>
    <t>Piese pentru dispozitive de climatizare</t>
  </si>
  <si>
    <t>Piese de schimb pentru imprimante, multifunctionale</t>
  </si>
  <si>
    <t>30125000-1</t>
  </si>
  <si>
    <t>Piese si accesorii pentru fotocopiatoare</t>
  </si>
  <si>
    <t>17</t>
  </si>
  <si>
    <t>Piese de schimb pentru sistemul de securitate</t>
  </si>
  <si>
    <t>34913000-0</t>
  </si>
  <si>
    <t>Diverse piese de schimb</t>
  </si>
  <si>
    <t>18</t>
  </si>
  <si>
    <t>Piese de schimb pentru echipamentele de protectie antiincendiu</t>
  </si>
  <si>
    <t>19</t>
  </si>
  <si>
    <t>Piese de schimb pentru autoturisme</t>
  </si>
  <si>
    <t>34300000-0</t>
  </si>
  <si>
    <t>20</t>
  </si>
  <si>
    <t>Piese de schimb pentru ascensoare</t>
  </si>
  <si>
    <t>42419510-4</t>
  </si>
  <si>
    <t>Piese pentru ascensoare</t>
  </si>
  <si>
    <t>21</t>
  </si>
  <si>
    <t>Piese de schimb pentru masina de francat</t>
  </si>
  <si>
    <t>22</t>
  </si>
  <si>
    <t>Servicii alimentare masina de francat</t>
  </si>
  <si>
    <t>20.01.08</t>
  </si>
  <si>
    <t>64110000-0</t>
  </si>
  <si>
    <t>Servicii postale</t>
  </si>
  <si>
    <t>64120000-3</t>
  </si>
  <si>
    <t>Servicii de curierat</t>
  </si>
  <si>
    <t>Servicii casuta postala Oficiul Postal</t>
  </si>
  <si>
    <t>64115000-5</t>
  </si>
  <si>
    <t>Inchiriere de cutii postale</t>
  </si>
  <si>
    <t>25</t>
  </si>
  <si>
    <t>Servicii de radio si de televiziune</t>
  </si>
  <si>
    <t>92200000-3</t>
  </si>
  <si>
    <t>26</t>
  </si>
  <si>
    <t>Servicii de telefonie fixa</t>
  </si>
  <si>
    <t>64210000-1</t>
  </si>
  <si>
    <t>Servicii de telefonie si de transmisie de date</t>
  </si>
  <si>
    <t>27</t>
  </si>
  <si>
    <t>Servicii de telefonie mobila</t>
  </si>
  <si>
    <t>64212000-5</t>
  </si>
  <si>
    <t>28</t>
  </si>
  <si>
    <t>Servicii telecomunicatii speciale</t>
  </si>
  <si>
    <t>64200000-8</t>
  </si>
  <si>
    <t>Servicii de telecomunicatii</t>
  </si>
  <si>
    <t>29</t>
  </si>
  <si>
    <t>Servicii furnizare internet</t>
  </si>
  <si>
    <t>72400000-4</t>
  </si>
  <si>
    <t>Servicii de internet</t>
  </si>
  <si>
    <t>30</t>
  </si>
  <si>
    <t>Cartuse de tonere</t>
  </si>
  <si>
    <t>20.01.09</t>
  </si>
  <si>
    <t>30125100-2</t>
  </si>
  <si>
    <t>Cartuse de toner</t>
  </si>
  <si>
    <t>31</t>
  </si>
  <si>
    <t>Consumabile imprimante (unitati imagine,waste tonere,kit mentenanta etc)</t>
  </si>
  <si>
    <t>30124000-4</t>
  </si>
  <si>
    <t>Piese si accesorii pentru masini de birou</t>
  </si>
  <si>
    <t>32</t>
  </si>
  <si>
    <t>33</t>
  </si>
  <si>
    <t>Servicii intretinere si reparare faxuri, imprimante si fotocopiatoare</t>
  </si>
  <si>
    <t>50313100-3</t>
  </si>
  <si>
    <t>Servicii de reparare a fotocopiatoarelor</t>
  </si>
  <si>
    <t>34</t>
  </si>
  <si>
    <t>Tipizate - formulare</t>
  </si>
  <si>
    <t>22800000-8</t>
  </si>
  <si>
    <t>35</t>
  </si>
  <si>
    <t>32422000-7</t>
  </si>
  <si>
    <t>Componente de retea</t>
  </si>
  <si>
    <t>36</t>
  </si>
  <si>
    <t>22458000-5</t>
  </si>
  <si>
    <t>Imprimate la comanda</t>
  </si>
  <si>
    <t>37</t>
  </si>
  <si>
    <t>Hard disck-uri echipamente de calcul (interne si externe)</t>
  </si>
  <si>
    <t>30233132-5</t>
  </si>
  <si>
    <t>Unitati de hard disk</t>
  </si>
  <si>
    <t>38</t>
  </si>
  <si>
    <t>Unitati de memorie interne si externe inclusiv memory stick-uri</t>
  </si>
  <si>
    <t>39</t>
  </si>
  <si>
    <t>Servicii mentenanta Software contabilitate si analiza financiara</t>
  </si>
  <si>
    <t>72253000-3</t>
  </si>
  <si>
    <t>Servicii mentenanta sistem complex de securitate</t>
  </si>
  <si>
    <t>50610000-4</t>
  </si>
  <si>
    <t>41</t>
  </si>
  <si>
    <t>Servicii accesare baza de date Epoque</t>
  </si>
  <si>
    <t>72319000-4</t>
  </si>
  <si>
    <t>Servicii de furnizare de date</t>
  </si>
  <si>
    <t>42</t>
  </si>
  <si>
    <t>43</t>
  </si>
  <si>
    <t>44</t>
  </si>
  <si>
    <t>Servicii de reparare echipamente IT</t>
  </si>
  <si>
    <t>50323100-6</t>
  </si>
  <si>
    <t>Servicii de intretinere a perifericelor informatice</t>
  </si>
  <si>
    <t>45</t>
  </si>
  <si>
    <t>Servicii suport pentru sistemul de gestiune baze de date Informix-reinnoire suport</t>
  </si>
  <si>
    <t>71356300-1</t>
  </si>
  <si>
    <t>Servicii de suport tehnic</t>
  </si>
  <si>
    <t>46</t>
  </si>
  <si>
    <t>Servicii actualizare si suport Intralegis</t>
  </si>
  <si>
    <t>72540000-2</t>
  </si>
  <si>
    <t>Servicii de actualizare informatica</t>
  </si>
  <si>
    <t>47</t>
  </si>
  <si>
    <t>48</t>
  </si>
  <si>
    <t>Carduri magnetice acces</t>
  </si>
  <si>
    <t>30160000-8</t>
  </si>
  <si>
    <t>Carduri magnetice</t>
  </si>
  <si>
    <t>50</t>
  </si>
  <si>
    <t>Baterii si acumulatori</t>
  </si>
  <si>
    <t>31400000-0</t>
  </si>
  <si>
    <t>Acumulatori, pile galvanice si baterii primare</t>
  </si>
  <si>
    <t>51</t>
  </si>
  <si>
    <t>DE</t>
  </si>
  <si>
    <t>Monitorul Oficial online-Expert monitor</t>
  </si>
  <si>
    <t>54</t>
  </si>
  <si>
    <t>72265000-0</t>
  </si>
  <si>
    <t>Servicii de configurare de software</t>
  </si>
  <si>
    <t>Banda tricolora</t>
  </si>
  <si>
    <t>20.01.30</t>
  </si>
  <si>
    <t>39561120-9</t>
  </si>
  <si>
    <t>Banda textila</t>
  </si>
  <si>
    <t>Servicii intretinere masina de francat</t>
  </si>
  <si>
    <t>50310000-1</t>
  </si>
  <si>
    <t>Repararea si intretinerea masinilor de birou</t>
  </si>
  <si>
    <t>57</t>
  </si>
  <si>
    <t>Aparate si rezerve parfumuri aparate electrice</t>
  </si>
  <si>
    <t>39811000-0</t>
  </si>
  <si>
    <t>Parfumuri si deodorizante de interior</t>
  </si>
  <si>
    <t>58</t>
  </si>
  <si>
    <t>Electrice-becuri,tuburi fluorescente,prize,intrerupatoare,cabluri,tablouri electrice,sigurante etc.</t>
  </si>
  <si>
    <t>31680000-6</t>
  </si>
  <si>
    <t>Articole si accesorii electrice</t>
  </si>
  <si>
    <t>59</t>
  </si>
  <si>
    <t>Servicii asigurare autoturisme RCA/CASCO/Rovinete</t>
  </si>
  <si>
    <t>66514110-0</t>
  </si>
  <si>
    <t>Servicii de asigurare a autovehiculelor</t>
  </si>
  <si>
    <t>50730000-1</t>
  </si>
  <si>
    <t>Servicii intretinere ascensoare</t>
  </si>
  <si>
    <t>50750000-7</t>
  </si>
  <si>
    <t>Servicii de intretinere a ascensoarelor</t>
  </si>
  <si>
    <t>63</t>
  </si>
  <si>
    <t>Servicii dezinsectie, deratizare, dezinfectie</t>
  </si>
  <si>
    <t>Servicii de paza sediul OSIM</t>
  </si>
  <si>
    <t>79713000-5</t>
  </si>
  <si>
    <t>Servicii de paza</t>
  </si>
  <si>
    <t>66</t>
  </si>
  <si>
    <t>Servicii spalare autoturisme</t>
  </si>
  <si>
    <t>50112300-6</t>
  </si>
  <si>
    <t>Servicii de spalare a automobilelor si servicii similare</t>
  </si>
  <si>
    <t>67</t>
  </si>
  <si>
    <t>Pneuri autoturisme</t>
  </si>
  <si>
    <t>34351100-3</t>
  </si>
  <si>
    <t>Pneuri pentru autovehicule</t>
  </si>
  <si>
    <t>68</t>
  </si>
  <si>
    <t>Feronerie</t>
  </si>
  <si>
    <t>44316510-6</t>
  </si>
  <si>
    <t>Materiale pt bai (baterii lavoar,vase WC, capace,rezervoare etc)</t>
  </si>
  <si>
    <t>44411000-4</t>
  </si>
  <si>
    <t>Articole sanitare</t>
  </si>
  <si>
    <t>Sare pentru statia de dedurizare</t>
  </si>
  <si>
    <t>39137000-1</t>
  </si>
  <si>
    <t>Agenti de dedurizare a apei</t>
  </si>
  <si>
    <t>71</t>
  </si>
  <si>
    <t>Freon pentru aparatele de aer conditionat</t>
  </si>
  <si>
    <t>24951311-8</t>
  </si>
  <si>
    <t>Produse antigel</t>
  </si>
  <si>
    <t>72</t>
  </si>
  <si>
    <t>71630000-3</t>
  </si>
  <si>
    <t>Servicii de inspectie si testare tehnica</t>
  </si>
  <si>
    <t>73</t>
  </si>
  <si>
    <t>Servicii verificare/reumplere stingatoare si verificare hidranti</t>
  </si>
  <si>
    <t>50413200-5</t>
  </si>
  <si>
    <t>74</t>
  </si>
  <si>
    <t>Servicii interventii sisteme electrice</t>
  </si>
  <si>
    <t>76</t>
  </si>
  <si>
    <t>77</t>
  </si>
  <si>
    <t>Servicii curatenie sediul OSIM</t>
  </si>
  <si>
    <t>90910000-9</t>
  </si>
  <si>
    <t>Servicii de curatenie</t>
  </si>
  <si>
    <t>78</t>
  </si>
  <si>
    <t>Anunturi de publicitate</t>
  </si>
  <si>
    <t>79341000-6</t>
  </si>
  <si>
    <t>Servicii de publicitate</t>
  </si>
  <si>
    <t>79</t>
  </si>
  <si>
    <t>Servicii de reparare si intretinere a centralei telefonice</t>
  </si>
  <si>
    <t>50334130-5</t>
  </si>
  <si>
    <t>80</t>
  </si>
  <si>
    <t>Servicii schimbare si montare anvelope</t>
  </si>
  <si>
    <t>50116500-6</t>
  </si>
  <si>
    <t>81</t>
  </si>
  <si>
    <t>44221000-5</t>
  </si>
  <si>
    <t>Ferestre, usi si articole conexe</t>
  </si>
  <si>
    <t>98390000-3</t>
  </si>
  <si>
    <t>Alte servicii</t>
  </si>
  <si>
    <t>83</t>
  </si>
  <si>
    <t>Ornamente</t>
  </si>
  <si>
    <t>39298500-2</t>
  </si>
  <si>
    <t>84</t>
  </si>
  <si>
    <t>Pompe ape uzate</t>
  </si>
  <si>
    <t>42122000-0</t>
  </si>
  <si>
    <t>Pompe</t>
  </si>
  <si>
    <t>86</t>
  </si>
  <si>
    <t>88</t>
  </si>
  <si>
    <t>79521000-2</t>
  </si>
  <si>
    <t>Servicii de fotocopiere</t>
  </si>
  <si>
    <t>Furnizare apa dozatoare</t>
  </si>
  <si>
    <t>15981100-9</t>
  </si>
  <si>
    <t>Apa minerala plata</t>
  </si>
  <si>
    <t>90</t>
  </si>
  <si>
    <t>50334140-8</t>
  </si>
  <si>
    <t>91</t>
  </si>
  <si>
    <t>20.05.30</t>
  </si>
  <si>
    <t>32550000-3</t>
  </si>
  <si>
    <t>Echipament telefonic</t>
  </si>
  <si>
    <t>92</t>
  </si>
  <si>
    <t>Stampile</t>
  </si>
  <si>
    <t>30192153-8</t>
  </si>
  <si>
    <t>Stampile cu text</t>
  </si>
  <si>
    <t>93</t>
  </si>
  <si>
    <t>94</t>
  </si>
  <si>
    <t>95</t>
  </si>
  <si>
    <t>35125300-2</t>
  </si>
  <si>
    <t>Camere video de securitate</t>
  </si>
  <si>
    <t>20.06.01</t>
  </si>
  <si>
    <t>98</t>
  </si>
  <si>
    <t>Servicii transport intern</t>
  </si>
  <si>
    <t>60140000-1</t>
  </si>
  <si>
    <t>Transport de pasageri ocazional</t>
  </si>
  <si>
    <t>99</t>
  </si>
  <si>
    <t>Servicii transport aerian extern</t>
  </si>
  <si>
    <t>20.06.02</t>
  </si>
  <si>
    <t>60400000-2</t>
  </si>
  <si>
    <t>Servicii de transport aerian</t>
  </si>
  <si>
    <t>100</t>
  </si>
  <si>
    <t>Asigurari medicale deplasari</t>
  </si>
  <si>
    <t>66512200-4</t>
  </si>
  <si>
    <t>Servicii de asigurare de sanatate</t>
  </si>
  <si>
    <t>Servicii de consultanta pentru refacere state de plata</t>
  </si>
  <si>
    <t>20.12</t>
  </si>
  <si>
    <t>79211110-0</t>
  </si>
  <si>
    <t>Servicii de gestionare a salariilor</t>
  </si>
  <si>
    <t>79132000-8</t>
  </si>
  <si>
    <t>Servicii de certificare</t>
  </si>
  <si>
    <t>104</t>
  </si>
  <si>
    <t>79419000-4</t>
  </si>
  <si>
    <t>Servicii de consultanta in domeniul evaluarii</t>
  </si>
  <si>
    <t>Cursuri pregatire profesionala</t>
  </si>
  <si>
    <t>20.13</t>
  </si>
  <si>
    <t>80530000-8</t>
  </si>
  <si>
    <t>Servicii de formare profesionala</t>
  </si>
  <si>
    <t>20.14</t>
  </si>
  <si>
    <t>Servicii medicina muncii</t>
  </si>
  <si>
    <t>85147000-1</t>
  </si>
  <si>
    <t>Servicii de medicina muncii</t>
  </si>
  <si>
    <t>79417000-0</t>
  </si>
  <si>
    <t>Servicii de consultanta in domeniul securitatii</t>
  </si>
  <si>
    <t>109</t>
  </si>
  <si>
    <t>Produse protocol</t>
  </si>
  <si>
    <t>20.30.02</t>
  </si>
  <si>
    <t>Produse protocol DG</t>
  </si>
  <si>
    <t>111</t>
  </si>
  <si>
    <t>20.30.04</t>
  </si>
  <si>
    <t>63712400-7</t>
  </si>
  <si>
    <t>Servicii de parcare</t>
  </si>
  <si>
    <t>112</t>
  </si>
  <si>
    <t>Inchiriere sali conferinte, seminarii</t>
  </si>
  <si>
    <t>79951000-5</t>
  </si>
  <si>
    <t>Servicii de organizare de seminarii</t>
  </si>
  <si>
    <t>113</t>
  </si>
  <si>
    <t>Inchiriere aparatura sonorizare, echip audio video, translatie simultana</t>
  </si>
  <si>
    <t>79952000-2</t>
  </si>
  <si>
    <t>Servicii pentru evenimente</t>
  </si>
  <si>
    <t>114</t>
  </si>
  <si>
    <t>70310000-7</t>
  </si>
  <si>
    <t>Servicii de inchiriere sau de vanzare de imobile</t>
  </si>
  <si>
    <t>Inchieiere standuri Targuri /Expozitii</t>
  </si>
  <si>
    <t>79956000-0</t>
  </si>
  <si>
    <t>Servicii de organizare de targuri si expozitii</t>
  </si>
  <si>
    <t>116</t>
  </si>
  <si>
    <t>Chirie Ghica 3</t>
  </si>
  <si>
    <t>117</t>
  </si>
  <si>
    <t>Tipizate-Carduri tichete de masa,Carduri tichete vacanta, Bonuri combustibil</t>
  </si>
  <si>
    <t>20.30.30</t>
  </si>
  <si>
    <t>118</t>
  </si>
  <si>
    <t>71.01.02</t>
  </si>
  <si>
    <t>30213100-6</t>
  </si>
  <si>
    <t>Computere portabile</t>
  </si>
  <si>
    <t>120</t>
  </si>
  <si>
    <t>121</t>
  </si>
  <si>
    <t>Servere</t>
  </si>
  <si>
    <t>48820000-2</t>
  </si>
  <si>
    <t>124</t>
  </si>
  <si>
    <t>31156000-4</t>
  </si>
  <si>
    <t>Surse de alimentare electrica discontinua</t>
  </si>
  <si>
    <t>126</t>
  </si>
  <si>
    <t>42512200-0</t>
  </si>
  <si>
    <t>Dispozitive de climatizare de perete</t>
  </si>
  <si>
    <t>Telefoane mobile</t>
  </si>
  <si>
    <t>71.01.03</t>
  </si>
  <si>
    <t>32250000-0</t>
  </si>
  <si>
    <t>30121200-5</t>
  </si>
  <si>
    <t>Echipament de fotocopiere</t>
  </si>
  <si>
    <t>71.01.30</t>
  </si>
  <si>
    <t>137</t>
  </si>
  <si>
    <t>48761000-0</t>
  </si>
  <si>
    <t>Pachete software antivirus</t>
  </si>
  <si>
    <t>138</t>
  </si>
  <si>
    <t>142</t>
  </si>
  <si>
    <t>145</t>
  </si>
  <si>
    <t>Calorifere</t>
  </si>
  <si>
    <t>44621110-3</t>
  </si>
  <si>
    <t>Radiatoare pentru incalzire centrala</t>
  </si>
  <si>
    <t>151</t>
  </si>
  <si>
    <t>152</t>
  </si>
  <si>
    <t>153</t>
  </si>
  <si>
    <t>154</t>
  </si>
  <si>
    <t>156</t>
  </si>
  <si>
    <t>163</t>
  </si>
  <si>
    <t>Extinctoare</t>
  </si>
  <si>
    <t>35111320-4</t>
  </si>
  <si>
    <t>Extinctoare portabile</t>
  </si>
  <si>
    <t>167</t>
  </si>
  <si>
    <t>169</t>
  </si>
  <si>
    <t>Furnituri de birou</t>
  </si>
  <si>
    <t>Valoare estimată în lei cu TVA</t>
  </si>
  <si>
    <t>Piese de schimb</t>
  </si>
  <si>
    <t>Alte obiecte de inventar</t>
  </si>
  <si>
    <t>Consumabile medicale, Antiseptice si dezinfectante</t>
  </si>
  <si>
    <t>33140000-3, 33631600-8</t>
  </si>
  <si>
    <t>Chirii</t>
  </si>
  <si>
    <t>Alte active fixe</t>
  </si>
  <si>
    <t>TOTAL GENERAL</t>
  </si>
  <si>
    <t>173</t>
  </si>
  <si>
    <t>175</t>
  </si>
  <si>
    <t>SET</t>
  </si>
  <si>
    <t>30191400-8</t>
  </si>
  <si>
    <t>Dispozitiv de distrugere a documentelor</t>
  </si>
  <si>
    <t>180</t>
  </si>
  <si>
    <t>34300000-0, 50112100-4</t>
  </si>
  <si>
    <t>22450000-9, 30160000-8</t>
  </si>
  <si>
    <t>Imprimate nefalsificabile, Carduri magnetice</t>
  </si>
  <si>
    <t>09132000-3, 09134200-9</t>
  </si>
  <si>
    <t>Servicii de reparare si de intretinere a echipamentului de securitate</t>
  </si>
  <si>
    <t>Registre, registre contabile, clasoare, formulare si alte articole</t>
  </si>
  <si>
    <t>Servicii de curierat rapid</t>
  </si>
  <si>
    <t>Achizitie directa</t>
  </si>
  <si>
    <t>Servicii de coletarie</t>
  </si>
  <si>
    <t>64113000-1</t>
  </si>
  <si>
    <t>30199500-5</t>
  </si>
  <si>
    <t>63110000-3</t>
  </si>
  <si>
    <t>Servicii postale de distribuire a coletelor</t>
  </si>
  <si>
    <t>Mape din carton Chamois inscriptionate CBI colorate</t>
  </si>
  <si>
    <t>Bibliorafturi, mape de corespondenta, clasoare si articole similare</t>
  </si>
  <si>
    <t>Servicii de mutare a incarcaturilor</t>
  </si>
  <si>
    <t>20.01.07</t>
  </si>
  <si>
    <t>Transport</t>
  </si>
  <si>
    <t>Servicii de multiplicare acte</t>
  </si>
  <si>
    <t>Coffee Breaks</t>
  </si>
  <si>
    <t>Evenimente culturale/turistice</t>
  </si>
  <si>
    <t>cf deviz deplasare</t>
  </si>
  <si>
    <t>CM</t>
  </si>
  <si>
    <t>Servicii transport in comun /taxi in strainatate</t>
  </si>
  <si>
    <t>Servicii intretinere UPS-uri de la sistemele centrale</t>
  </si>
  <si>
    <t>Accesorii si piese pentru calculatoare</t>
  </si>
  <si>
    <t>44512000-2</t>
  </si>
  <si>
    <t>Diverse scule de mana</t>
  </si>
  <si>
    <t>Videoproiector</t>
  </si>
  <si>
    <t>Benzi de back-up</t>
  </si>
  <si>
    <t>30234700-5</t>
  </si>
  <si>
    <t xml:space="preserve"> Benzi magnetice</t>
  </si>
  <si>
    <t>JURIDIC</t>
  </si>
  <si>
    <t>Servicii de mutare in sediul OSIM</t>
  </si>
  <si>
    <t>Servicii de reparare telefoane</t>
  </si>
  <si>
    <t>75</t>
  </si>
  <si>
    <t>85</t>
  </si>
  <si>
    <t>87</t>
  </si>
  <si>
    <t>102</t>
  </si>
  <si>
    <t>119</t>
  </si>
  <si>
    <t>123</t>
  </si>
  <si>
    <t>130</t>
  </si>
  <si>
    <t>131</t>
  </si>
  <si>
    <t>141</t>
  </si>
  <si>
    <t>143</t>
  </si>
  <si>
    <t>144</t>
  </si>
  <si>
    <t>148</t>
  </si>
  <si>
    <t>149</t>
  </si>
  <si>
    <t>159</t>
  </si>
  <si>
    <t>160</t>
  </si>
  <si>
    <t>161</t>
  </si>
  <si>
    <t>164</t>
  </si>
  <si>
    <t>165</t>
  </si>
  <si>
    <t>168</t>
  </si>
  <si>
    <t>171</t>
  </si>
  <si>
    <t>172</t>
  </si>
  <si>
    <t>174</t>
  </si>
  <si>
    <t>176</t>
  </si>
  <si>
    <t>177</t>
  </si>
  <si>
    <t>179</t>
  </si>
  <si>
    <t>186</t>
  </si>
  <si>
    <t>188</t>
  </si>
  <si>
    <t>60170000-0</t>
  </si>
  <si>
    <t>Inchiriere de vehicule de transport de persoane cu sofer</t>
  </si>
  <si>
    <t>30237000-9</t>
  </si>
  <si>
    <t>Piese si accesorii pentru computere</t>
  </si>
  <si>
    <t>50324200-4</t>
  </si>
  <si>
    <t>Servicii de intretinere preventiva</t>
  </si>
  <si>
    <t>50530000-9</t>
  </si>
  <si>
    <t>Servicii de reparare şi de întreţinere a maşinilor</t>
  </si>
  <si>
    <t>38652120-7</t>
  </si>
  <si>
    <t>Videoproiectoare</t>
  </si>
  <si>
    <t>22113000-5</t>
  </si>
  <si>
    <t>Carti de biblioteca</t>
  </si>
  <si>
    <t>79999100-4</t>
  </si>
  <si>
    <t>Servicii de scanare</t>
  </si>
  <si>
    <t>55330000-2</t>
  </si>
  <si>
    <t>18530000-3</t>
  </si>
  <si>
    <t>Cadouri şi recompense</t>
  </si>
  <si>
    <t>03121210-0, 15300000-1, 15321000-4, 15511600-9, 15810000-9, 15830000-5, 15842300-5, 15860000-4, 15894200-3, 15981000-8, 15982000-5, 18530000-3, 22459000-2, 22841000-7, 33760000-5, 33772000-2, 39221110-1, 39221120-4, 39221123-5, 39222100-5, 55310000-6</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</si>
  <si>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t>
  </si>
  <si>
    <t>30234500-3</t>
  </si>
  <si>
    <t>Suporturi de stocare cu memorie</t>
  </si>
  <si>
    <t>Echipamente de protectie</t>
  </si>
  <si>
    <t>20.05.01</t>
  </si>
  <si>
    <t>189</t>
  </si>
  <si>
    <t>48600000-4</t>
  </si>
  <si>
    <t>Pachete software pentru baze de date şi operare</t>
  </si>
  <si>
    <t>Aparate si diverse scule de mana</t>
  </si>
  <si>
    <t>Servicii pentru repararea echipamentelor conductoare de apa</t>
  </si>
  <si>
    <t>Piese si accesorii pentru vehicule si pentru motoare de vehicule</t>
  </si>
  <si>
    <t>90921000-9, 90923000-3</t>
  </si>
  <si>
    <t xml:space="preserve">Coop Int. </t>
  </si>
  <si>
    <t xml:space="preserve">Servicii transport intern activitati </t>
  </si>
  <si>
    <t>Cadouri activitati organizate</t>
  </si>
  <si>
    <t>Cheltuieli administratie Ghica 3 ( din cota intretinere spatiu)</t>
  </si>
  <si>
    <t xml:space="preserve">Publicatii </t>
  </si>
  <si>
    <t>20.11</t>
  </si>
  <si>
    <t>30237253-7</t>
  </si>
  <si>
    <t>Huse antipraf pentru echipamente informatice</t>
  </si>
  <si>
    <t>22212100-0</t>
  </si>
  <si>
    <t>Publicatii periodice</t>
  </si>
  <si>
    <t>Servicii de reparare si de intretinere a aparatelor telefonice</t>
  </si>
  <si>
    <t>Exceptata cf. art.29 (alin 1, lit.a) L.98/2016</t>
  </si>
  <si>
    <t>Servicii de cafenea</t>
  </si>
  <si>
    <t>Accesorii pentru protectie telefoane mobile si alte dispozitive</t>
  </si>
  <si>
    <t>Servicii protocol Henri Coanda</t>
  </si>
  <si>
    <t>50711000-2</t>
  </si>
  <si>
    <t>Servicii de reparare si de intretinere a instalatiilor electrice de constructii</t>
  </si>
  <si>
    <t>55100000-1</t>
  </si>
  <si>
    <t>Servicii cazare</t>
  </si>
  <si>
    <t>Servicii hoteliere</t>
  </si>
  <si>
    <t>Servicii de reparare si de intretinere a centralelor telefonice</t>
  </si>
  <si>
    <t>Servicii de reparare a pneurilor, inclusiv montare si echilibrare</t>
  </si>
  <si>
    <t>Marketing</t>
  </si>
  <si>
    <t xml:space="preserve">Telefoane fixe </t>
  </si>
  <si>
    <t>Data/luna  estimată atribuire contract de achiziţie publică/acord cadru</t>
  </si>
  <si>
    <t>Persoana responsabilă cu aplicarea procedurii de atribuire</t>
  </si>
  <si>
    <t>Data/luna estimată pentru iniţiere procedură</t>
  </si>
  <si>
    <t>Piese si accesorii pentru vehicule si pentru motoare de vehicule, Servicii de reparare a automobilelor</t>
  </si>
  <si>
    <t>Ornamente Craciun</t>
  </si>
  <si>
    <t>Switch-uri retea</t>
  </si>
  <si>
    <t>132</t>
  </si>
  <si>
    <t>182</t>
  </si>
  <si>
    <t>71242000-6</t>
  </si>
  <si>
    <t>Pregatire de proiecte si proiectare, estimare a costurilor</t>
  </si>
  <si>
    <t>30213000-5</t>
  </si>
  <si>
    <t>Computere personale</t>
  </si>
  <si>
    <t>30231300-0</t>
  </si>
  <si>
    <t>Ecrane de afisare</t>
  </si>
  <si>
    <t>Plicuri cu idei</t>
  </si>
  <si>
    <t>30199710-0</t>
  </si>
  <si>
    <t>Plicuri imprimate</t>
  </si>
  <si>
    <t>42530000-0</t>
  </si>
  <si>
    <t>Piese pentru echipamente de refrigerare şi congelare şi pompe termice</t>
  </si>
  <si>
    <t>162</t>
  </si>
  <si>
    <t>Utilitati</t>
  </si>
  <si>
    <t>98341130-5</t>
  </si>
  <si>
    <t>Servicii de administrare de imobile</t>
  </si>
  <si>
    <t>Distrugatoare de documente</t>
  </si>
  <si>
    <t>42622000-2</t>
  </si>
  <si>
    <t>Masini de filetat sau de gaurit</t>
  </si>
  <si>
    <t>Lichid pentru curatarea parbrizului</t>
  </si>
  <si>
    <t>39831500-1</t>
  </si>
  <si>
    <t>Produse de curatat pentru automobile</t>
  </si>
  <si>
    <t>Diverse masini unelte</t>
  </si>
  <si>
    <t>CRU</t>
  </si>
  <si>
    <t xml:space="preserve">Ferestre si Geamuri </t>
  </si>
  <si>
    <t>48515000-1</t>
  </si>
  <si>
    <t>Pachete software pentru videoconferinte</t>
  </si>
  <si>
    <t>50800000-3</t>
  </si>
  <si>
    <t>Diverse servicii de intretinere si de reparare</t>
  </si>
  <si>
    <t>TIC</t>
  </si>
  <si>
    <t>Servicii de reparare si de intretinere a grupurilor de refrigerare</t>
  </si>
  <si>
    <t>Timbre autocolante pt Certificate</t>
  </si>
  <si>
    <t>50720000-8</t>
  </si>
  <si>
    <t>Servicii de reparare si de intretinere a incalzirii centrale</t>
  </si>
  <si>
    <t>Revizii si reparatii 3 autoturisme</t>
  </si>
  <si>
    <t>79963000-2</t>
  </si>
  <si>
    <t>Servicii de restaurare, de copiere şi de retuşare a fotografiilor</t>
  </si>
  <si>
    <t>SETFACIM</t>
  </si>
  <si>
    <t>SAPAP</t>
  </si>
  <si>
    <t>Servicii igienizare diferite aparate</t>
  </si>
  <si>
    <t>24</t>
  </si>
  <si>
    <t>non achizitie</t>
  </si>
  <si>
    <t>44621112-7    44160000-9</t>
  </si>
  <si>
    <t xml:space="preserve">Piese de radiatoare pentru incalzire centrala, Conducte, tevarie, tevi, tubaje, tuburi si articole conexe  </t>
  </si>
  <si>
    <t>71317100-4</t>
  </si>
  <si>
    <t>Servicii de consultanta in protectia contra incendiilor si a exploziilor si in controlul incendiilor si al exploziilor</t>
  </si>
  <si>
    <t>69</t>
  </si>
  <si>
    <t>70</t>
  </si>
  <si>
    <t>82</t>
  </si>
  <si>
    <t>96</t>
  </si>
  <si>
    <t>101</t>
  </si>
  <si>
    <t>103</t>
  </si>
  <si>
    <t>140</t>
  </si>
  <si>
    <t>Camere supraveghere sistem securitate( TIC si BDS)</t>
  </si>
  <si>
    <t>70332300-0      50300000-8</t>
  </si>
  <si>
    <t>Servicii de proprietate industriala;                  Servicii de reparare si de intretinere si servicii conexe pentru computere personale, pentru echipament de birotica, pentru echipament de telecomunicatii si pentru echipament audiovizual</t>
  </si>
  <si>
    <t>44190000-8   44530000-4</t>
  </si>
  <si>
    <t>Diverse materiale de constructii;  Dispozitive de fixare</t>
  </si>
  <si>
    <t>170</t>
  </si>
  <si>
    <t>Servicii intretinere echipamente climatizare</t>
  </si>
  <si>
    <t>Servicii de ajutor pentru utilizatori şi servicii de asistenţă</t>
  </si>
  <si>
    <t>Procedura proprie pentru servicii anexa 2</t>
  </si>
  <si>
    <t>Servicii intretinere, mentenanta si reparatie centrala termica si hidrofor</t>
  </si>
  <si>
    <t>Servicii scanare si legatorie documente</t>
  </si>
  <si>
    <t xml:space="preserve">Electricitate </t>
  </si>
  <si>
    <t xml:space="preserve">09310000-5 </t>
  </si>
  <si>
    <t xml:space="preserve">Gaze naturale </t>
  </si>
  <si>
    <t>09123000-7</t>
  </si>
  <si>
    <t>199</t>
  </si>
  <si>
    <t>Produse de curatat</t>
  </si>
  <si>
    <t>39830000-9</t>
  </si>
  <si>
    <t>Diferite suporturi pentru echipamente</t>
  </si>
  <si>
    <t>44530000-4</t>
  </si>
  <si>
    <t>Dispozitive de fixare</t>
  </si>
  <si>
    <t>Servicii de arhivare</t>
  </si>
  <si>
    <t>79411000-8</t>
  </si>
  <si>
    <t>Servicii generale de consultanță în management</t>
  </si>
  <si>
    <t>18143000-3</t>
  </si>
  <si>
    <t>79995100-6</t>
  </si>
  <si>
    <t>Solutie integrata Hard si Soft pt protectie si securitate unificata a retelei</t>
  </si>
  <si>
    <t>Servicii suport instalare/configurare / migrare reguli pt securitate unificata retea</t>
  </si>
  <si>
    <t>Servicii bancare de incasare prin mijloace online</t>
  </si>
  <si>
    <t>66110000-4</t>
  </si>
  <si>
    <t>Servicii bancare</t>
  </si>
  <si>
    <t>Echipament integrat pt colectare log-uri ale echipamentelor de retea</t>
  </si>
  <si>
    <t>48200000-0</t>
  </si>
  <si>
    <t>Pachete software pentru retele, internet si intranet</t>
  </si>
  <si>
    <t>32420000-3</t>
  </si>
  <si>
    <t>Echipament de retea</t>
  </si>
  <si>
    <t>Servicii mentinere clase IP-uri OSIM</t>
  </si>
  <si>
    <t>72253200-5</t>
  </si>
  <si>
    <t>Servicii de asistenta pentru sisteme</t>
  </si>
  <si>
    <t>Servicii de depozitare documente arhiva</t>
  </si>
  <si>
    <t>Servicii CNCIR/ISCIR cazane, lifturi, hidrofor; Servicii ITP autoturisme</t>
  </si>
  <si>
    <t>45232150-8</t>
  </si>
  <si>
    <t>Lucrari pentru conducte de alimentare cu apa</t>
  </si>
  <si>
    <t>Servicii de reparare şi de întreţinere a echipamentului de stingere a incendiilor</t>
  </si>
  <si>
    <t>Achizitie directa/Acord ONAC</t>
  </si>
  <si>
    <t>45314320-0</t>
  </si>
  <si>
    <t>Instalare de cabluri de retele informatice</t>
  </si>
  <si>
    <t>Servicii suport si mentenanta echipamente si produse software Sala serverelor</t>
  </si>
  <si>
    <t>50312000-5</t>
  </si>
  <si>
    <t>Repararea si intretinerea echipamentului informatic</t>
  </si>
  <si>
    <t>Servicii evaluare obiecte de inventar</t>
  </si>
  <si>
    <t>Servicii de consultanta si auditare interna a sistemului de management (ISO 9001-ISO 27001)</t>
  </si>
  <si>
    <t>Termoclei pentru brosare</t>
  </si>
  <si>
    <t>24910000-6</t>
  </si>
  <si>
    <t>Cleiuri</t>
  </si>
  <si>
    <t>39132100-7</t>
  </si>
  <si>
    <t>Dulapuri de arhivare</t>
  </si>
  <si>
    <t>Server pentru e-mail</t>
  </si>
  <si>
    <t>53</t>
  </si>
  <si>
    <t xml:space="preserve">Servicii restaurare documente </t>
  </si>
  <si>
    <t>Cab DG</t>
  </si>
  <si>
    <t>Servicii consultanta realizare analiza fluxuri documente</t>
  </si>
  <si>
    <t>23</t>
  </si>
  <si>
    <t>55</t>
  </si>
  <si>
    <t>56</t>
  </si>
  <si>
    <t>60</t>
  </si>
  <si>
    <t>61</t>
  </si>
  <si>
    <t>89</t>
  </si>
  <si>
    <t>97</t>
  </si>
  <si>
    <t>106</t>
  </si>
  <si>
    <t>107</t>
  </si>
  <si>
    <t>110</t>
  </si>
  <si>
    <t>115</t>
  </si>
  <si>
    <t>125</t>
  </si>
  <si>
    <t>133</t>
  </si>
  <si>
    <t>134</t>
  </si>
  <si>
    <t>136</t>
  </si>
  <si>
    <t>139</t>
  </si>
  <si>
    <t>147</t>
  </si>
  <si>
    <t>157</t>
  </si>
  <si>
    <t>158</t>
  </si>
  <si>
    <t>166</t>
  </si>
  <si>
    <t>178</t>
  </si>
  <si>
    <t>183</t>
  </si>
  <si>
    <t>184</t>
  </si>
  <si>
    <t>194</t>
  </si>
  <si>
    <t>198</t>
  </si>
  <si>
    <t>Centrala detectie efractie</t>
  </si>
  <si>
    <t>Senzori/detectori optici fum sistem de securitate</t>
  </si>
  <si>
    <t>Servicii instalare si configurare senzori optici fum</t>
  </si>
  <si>
    <t xml:space="preserve">Materiale pentru remedierea defectiunilor la centrala termica, hidrofor, sistem tevi </t>
  </si>
  <si>
    <t>72246000-1</t>
  </si>
  <si>
    <t>Servicii de consultanță privind sistemele</t>
  </si>
  <si>
    <t>30211200-3</t>
  </si>
  <si>
    <t>Hardware pentru unitatea centrala</t>
  </si>
  <si>
    <t>Retea voce-date</t>
  </si>
  <si>
    <t>32415000-5</t>
  </si>
  <si>
    <t>Retea Ethernet</t>
  </si>
  <si>
    <t>Reinnoire Licente antivirus cu antimalware- 1 PACHET (251-500 utilizatori)</t>
  </si>
  <si>
    <t>Servicii de inlocuire a echipamentelor active de retea si recablare pe orizontala</t>
  </si>
  <si>
    <t>Software Microsoft Exchange Server</t>
  </si>
  <si>
    <t xml:space="preserve">Reinnoire Licenta Zoom </t>
  </si>
  <si>
    <t>48223000-7</t>
  </si>
  <si>
    <t>Pachete software pentru posta electronica</t>
  </si>
  <si>
    <t>31625300-6</t>
  </si>
  <si>
    <t>Sisteme de alarma antiefractie</t>
  </si>
  <si>
    <t>Servicii reparatii accidentale/curente</t>
  </si>
  <si>
    <t>N/A</t>
  </si>
  <si>
    <t>Procedura Simplificata Proiectare online</t>
  </si>
  <si>
    <t>72541100-0</t>
  </si>
  <si>
    <t>Servicii de extensie de memorie</t>
  </si>
  <si>
    <t>35125100-7</t>
  </si>
  <si>
    <t>Senzori</t>
  </si>
  <si>
    <t>45233292-2</t>
  </si>
  <si>
    <t>Instalare de dispozitive de securitate</t>
  </si>
  <si>
    <t>Materiale pentru curățenie</t>
  </si>
  <si>
    <t>Incălzit, iluminat și forță motrică</t>
  </si>
  <si>
    <t>Apa, canal și salubritate</t>
  </si>
  <si>
    <t>Carburanți și lubrifianți</t>
  </si>
  <si>
    <t>Poștă, telecomunicații, radio, tv, internet</t>
  </si>
  <si>
    <t>Materiale și prestări de servicii cu caracter funcțional</t>
  </si>
  <si>
    <t>Alte bunuri și servicii pentru întreținere și funcționare</t>
  </si>
  <si>
    <t>Uniforme și echipament</t>
  </si>
  <si>
    <t>Deplasări interne, detașări, transferări</t>
  </si>
  <si>
    <t>Deplasări în străinătate</t>
  </si>
  <si>
    <t>Cărți, publicații și materiale documentare</t>
  </si>
  <si>
    <t>Consultanță și expertiză</t>
  </si>
  <si>
    <t>Pregătire profesională</t>
  </si>
  <si>
    <t>Protecția muncii</t>
  </si>
  <si>
    <t>Protocol și reprezentare</t>
  </si>
  <si>
    <t>Alte cheltuieli cu bunuri și servicii</t>
  </si>
  <si>
    <t>Mașini, echipamente și mijloace de transport</t>
  </si>
  <si>
    <t>Mobilier, aparatură birotică și alte active corporale</t>
  </si>
  <si>
    <t>Mocheta si servicii de montare mocheta</t>
  </si>
  <si>
    <t>39531310-9, 44334000-0, 45432130-4</t>
  </si>
  <si>
    <t>201</t>
  </si>
  <si>
    <t>Licente Windows Server 2019 (pachet min 128 core -256 core)</t>
  </si>
  <si>
    <t>Gloria Iohana Popescu</t>
  </si>
  <si>
    <t>Servicii de dezinfectie si de dezinsectie, Servicii de deratizare</t>
  </si>
  <si>
    <t>achizitie directa</t>
  </si>
  <si>
    <t>203</t>
  </si>
  <si>
    <t>39711310-5</t>
  </si>
  <si>
    <t>Filtre de cafea electrice</t>
  </si>
  <si>
    <t>204</t>
  </si>
  <si>
    <t>206</t>
  </si>
  <si>
    <t>TOTAL CAP 20</t>
  </si>
  <si>
    <t>Sisteme feed back clienti</t>
  </si>
  <si>
    <t>Dulapuri/clasificatoare metalice</t>
  </si>
  <si>
    <t>Licente VM ware- 2 licente</t>
  </si>
  <si>
    <t>Reinnoire servicii mentenanta mesagerie electronica E-mail Axigen Business Messaging license Complete</t>
  </si>
  <si>
    <t>72261000-2</t>
  </si>
  <si>
    <t>Servicii de asistenta pentru software</t>
  </si>
  <si>
    <t>48481000-3</t>
  </si>
  <si>
    <t>Pachete software pentru vânzări sau marketing</t>
  </si>
  <si>
    <t>48740000-7</t>
  </si>
  <si>
    <t>Pachete software de traducere în limbi străine</t>
  </si>
  <si>
    <t>48612000-1</t>
  </si>
  <si>
    <t>Sistem de gestiune a bazelor de date</t>
  </si>
  <si>
    <t>Diverse materiale de constructii (lacuri,vopseluri, lavabile,etc)</t>
  </si>
  <si>
    <t>Piese de schimb pentru instalatia de gaze</t>
  </si>
  <si>
    <t>Dale de mocheta, Profile, Lucrari de imbracare a podelelor</t>
  </si>
  <si>
    <t xml:space="preserve">Materiale consumabile si alte accesorii pentru echipamentelor de climatizare </t>
  </si>
  <si>
    <t>Espressoare</t>
  </si>
  <si>
    <t>PSI</t>
  </si>
  <si>
    <t>Cuptor cu microunde</t>
  </si>
  <si>
    <t>39711362-4</t>
  </si>
  <si>
    <t>Cuptoare cu microunde</t>
  </si>
  <si>
    <t>Servicii de revizie tehnica instalatii</t>
  </si>
  <si>
    <t>38431100-6</t>
  </si>
  <si>
    <t>Detectoare de gaz</t>
  </si>
  <si>
    <t>Senzori si detectoare pentru instalatii</t>
  </si>
  <si>
    <t>Benzina, Motorina</t>
  </si>
  <si>
    <t>50532300-6; 31161000-2</t>
  </si>
  <si>
    <t>Servicii de reparare si de intretinere a generatoarelor; Piese pentru motoare si generatoare electrice</t>
  </si>
  <si>
    <t>Agende</t>
  </si>
  <si>
    <t>22819000-4</t>
  </si>
  <si>
    <t>01.01.2023</t>
  </si>
  <si>
    <t>31.12.2023</t>
  </si>
  <si>
    <t>Marci</t>
  </si>
  <si>
    <t>Combustibil- benzina si motorina</t>
  </si>
  <si>
    <t xml:space="preserve"> Acord cadru in derulare 2021-2023 si Licitatie deschisa pentru Acord cadru</t>
  </si>
  <si>
    <t>Cutii de arhivare</t>
  </si>
  <si>
    <t>30193700-5</t>
  </si>
  <si>
    <t>Cutie de depozitare a dosarelor</t>
  </si>
  <si>
    <t>Trimmer</t>
  </si>
  <si>
    <t>30190000-7</t>
  </si>
  <si>
    <t>Diverse masini, echipamente si accesorii de birou</t>
  </si>
  <si>
    <t xml:space="preserve">Ghilotina manuala </t>
  </si>
  <si>
    <t>Reinnoire Licente Babylon 10Premium Pro - 4 licente</t>
  </si>
  <si>
    <t xml:space="preserve"> Diferite Certificate pentru servere</t>
  </si>
  <si>
    <t>Servicii de reparare mobilier</t>
  </si>
  <si>
    <t>50850000-8</t>
  </si>
  <si>
    <t>Servicii de reparare şi de întreţinere a mobilierului</t>
  </si>
  <si>
    <t>Servicii de dezvoltare, mentenanta si suport aplicatii informatice din OSIM</t>
  </si>
  <si>
    <t xml:space="preserve"> Servere multiprocesor (4 echip)</t>
  </si>
  <si>
    <t>Servicii de migrare a conturilor de e-mail ale OSIM si a continutului acestora din Axigen server</t>
  </si>
  <si>
    <t>PFA (2 ctr)</t>
  </si>
  <si>
    <t>Telefoane mobile 12 buc</t>
  </si>
  <si>
    <t>Servicii de inchiriere locuri parcare</t>
  </si>
  <si>
    <t xml:space="preserve">  Laptop-uri cu program de operare preinstalat (38 echip)</t>
  </si>
  <si>
    <t>Servicii implementare sistem de gestionare a activelor OSIM (LASPO)</t>
  </si>
  <si>
    <t>Echipament pentru implementarea sistemului de gestionare a activelor OSIM (LASPO)</t>
  </si>
  <si>
    <t>Licenta software sistem de gestionare a activelor OSIM (LASPO)</t>
  </si>
  <si>
    <t>Servicii instalare Centrala de detectie</t>
  </si>
  <si>
    <t>Servicii implementare sistem informatic pentru gestionarea si raportarea incidentelor (Ticketing)</t>
  </si>
  <si>
    <t>Sistem informatic pentru gestionarea si raportarea incidentelor (Ticketing)</t>
  </si>
  <si>
    <t>Licenta sistem informatic pentru gestionarea si raportarea incidentelor (Ticketing)</t>
  </si>
  <si>
    <t>Licenta sistem securizat de printare</t>
  </si>
  <si>
    <t>Servicii implementare sistem de printare securizat</t>
  </si>
  <si>
    <t>Monitoare LED 110 buc</t>
  </si>
  <si>
    <t>Unitati centrale cu licente de operare preinstalate 110 buc</t>
  </si>
  <si>
    <t>Servicii de testare de penetrare si protectie cibernetica</t>
  </si>
  <si>
    <t>Servicii de auditare de supraveghere nr.II (IOS 9001-ISO 27001)</t>
  </si>
  <si>
    <t>Lampi birou</t>
  </si>
  <si>
    <t>Licenta CorelDraw Graphics Suite</t>
  </si>
  <si>
    <t>Licenta Microsoft Visio</t>
  </si>
  <si>
    <t>Servicii intretinere si reparare ghilotina si masina brosat</t>
  </si>
  <si>
    <t>Cititoare card pt imprimante</t>
  </si>
  <si>
    <t>Servicii consultanta Aviz de securitate la incendiu</t>
  </si>
  <si>
    <t>Materiale protectie  (alcool, dezinfectanti, manusi, masti, etc)</t>
  </si>
  <si>
    <t>Consultanta si expertiza pentru proiectare, avize, autorizatii, studii fezabilitate (reabilitare sediu OSIM)</t>
  </si>
  <si>
    <t>Extindere spatiu de stocare in sistemul de stocare centralizat - 10TB</t>
  </si>
  <si>
    <t>Aparate aer conditionat 10 buc</t>
  </si>
  <si>
    <t>Telefoane mobile 2 buc</t>
  </si>
  <si>
    <t>Servicii instalare/configurare pentru suplimentarea cu 10 TB a spatiului existent de stocare</t>
  </si>
  <si>
    <t>Servicii RSVTI</t>
  </si>
  <si>
    <t>Acord Cadru in derulare 2022-2024</t>
  </si>
  <si>
    <t xml:space="preserve">Servicii SSM si SSU </t>
  </si>
  <si>
    <t>Piese de schimb pentru generatoare</t>
  </si>
  <si>
    <t>40</t>
  </si>
  <si>
    <t>49</t>
  </si>
  <si>
    <t>52</t>
  </si>
  <si>
    <t>62</t>
  </si>
  <si>
    <t>64</t>
  </si>
  <si>
    <t>65</t>
  </si>
  <si>
    <t>72000000-5</t>
  </si>
  <si>
    <t>Servicii IT: consultanta, dezvoltare de software, internet si asistenta</t>
  </si>
  <si>
    <t>30233300-4</t>
  </si>
  <si>
    <t>Cititoare de carduri inteligente</t>
  </si>
  <si>
    <t>72910000-2</t>
  </si>
  <si>
    <t>Servicii de siguranta informatica</t>
  </si>
  <si>
    <t>105</t>
  </si>
  <si>
    <t>108</t>
  </si>
  <si>
    <t>122</t>
  </si>
  <si>
    <t>127</t>
  </si>
  <si>
    <t>128</t>
  </si>
  <si>
    <t>129</t>
  </si>
  <si>
    <t>135</t>
  </si>
  <si>
    <t>146</t>
  </si>
  <si>
    <t>31521100-5</t>
  </si>
  <si>
    <t>Lampi de birou</t>
  </si>
  <si>
    <t>150</t>
  </si>
  <si>
    <t>155</t>
  </si>
  <si>
    <t>181</t>
  </si>
  <si>
    <t>185</t>
  </si>
  <si>
    <t>187</t>
  </si>
  <si>
    <t>190</t>
  </si>
  <si>
    <t>191</t>
  </si>
  <si>
    <t>192</t>
  </si>
  <si>
    <t>193</t>
  </si>
  <si>
    <t>195</t>
  </si>
  <si>
    <t>196</t>
  </si>
  <si>
    <t>197</t>
  </si>
  <si>
    <t>200</t>
  </si>
  <si>
    <t>202</t>
  </si>
  <si>
    <t>205</t>
  </si>
  <si>
    <t>48900000-7</t>
  </si>
  <si>
    <t>Diverse pachete software si sisteme informatice</t>
  </si>
  <si>
    <t>48320000-7</t>
  </si>
  <si>
    <t xml:space="preserve"> Pachete software de desen si imagistica</t>
  </si>
  <si>
    <t xml:space="preserve">48000000-8 </t>
  </si>
  <si>
    <t>Pachete software si sisteme informatice</t>
  </si>
  <si>
    <t>13.12.2023</t>
  </si>
  <si>
    <t>Licitatie Deschisa SEAP</t>
  </si>
  <si>
    <t>Licitatie deschisa SEAP</t>
  </si>
  <si>
    <t>03121210-0, 15300000-1, 15321000-4, 15511600-9, 15810000-9, 15830000-5, 15842300-5, 15860000-4, 15894200-3, 15981000-8, 15982000-5, 18530000-3, 22459000-2, 22841000-7, 33760000-5, 33772000-2, 39221110-1, 39221120-4, 39221123-5, 39222100-5, 55310000-6, 39298910-9, 35821000-5, 79530000-8</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</si>
  <si>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 Pom de Craciun, Steaguri, Servicii de traducere</t>
  </si>
  <si>
    <t>Lucrari de punere in siguranta a cladirii Monument istoric</t>
  </si>
  <si>
    <t>45255400-3</t>
  </si>
  <si>
    <t>Lucrari de montaj</t>
  </si>
  <si>
    <t>207</t>
  </si>
  <si>
    <t>Imprimante multifunctionale performante  A3-2 buc</t>
  </si>
  <si>
    <t>16</t>
  </si>
  <si>
    <t>Servicii revizii si reparatii generatoare</t>
  </si>
  <si>
    <t>Servicii de transport marfa</t>
  </si>
  <si>
    <t>60000000-8</t>
  </si>
  <si>
    <t>208</t>
  </si>
  <si>
    <t>Servicii de transport (cu exceptia transportului de deseuri)</t>
  </si>
  <si>
    <t>Frigidere</t>
  </si>
  <si>
    <t>39711130-9</t>
  </si>
  <si>
    <t>209</t>
  </si>
  <si>
    <t>39298900-6</t>
  </si>
  <si>
    <t>Diverse articole decorative</t>
  </si>
  <si>
    <t>Diferite produse decorative</t>
  </si>
  <si>
    <t>210</t>
  </si>
  <si>
    <t>UPS-uri</t>
  </si>
  <si>
    <t>31154000-0</t>
  </si>
  <si>
    <t>Surse de alimentare electrica continua</t>
  </si>
  <si>
    <t>211</t>
  </si>
  <si>
    <t>cf OUG 34/2023</t>
  </si>
  <si>
    <t>31.03.2023</t>
  </si>
  <si>
    <t>15.05.2023</t>
  </si>
  <si>
    <t>Carucioare</t>
  </si>
  <si>
    <t>34911100-7</t>
  </si>
  <si>
    <t>212</t>
  </si>
  <si>
    <t>Perdele, draperii, rulouri textile, accesorii si servicii de croitorie</t>
  </si>
  <si>
    <t>Marian Dobre</t>
  </si>
  <si>
    <t>Geanta pentru corespondență</t>
  </si>
  <si>
    <t>18939000-0</t>
  </si>
  <si>
    <t>Genti de mana</t>
  </si>
  <si>
    <t>213</t>
  </si>
  <si>
    <t>39515000-5, 98393000-4</t>
  </si>
  <si>
    <t>Perdele, draperii, baldachine şi storuri textile,                       Servicii de croitorie</t>
  </si>
  <si>
    <t>Produse si servicii pentru confectii metalice</t>
  </si>
  <si>
    <t>44330000-2      45340000-2</t>
  </si>
  <si>
    <t>Bare, tije, sarma si profile utilizate in constructii    Lucrari de instalare de garduri, de balustrade si de dispozitive de siguranta</t>
  </si>
  <si>
    <t>214</t>
  </si>
  <si>
    <t>Marian Adrian Dobre</t>
  </si>
  <si>
    <t>215</t>
  </si>
  <si>
    <t>Usa ignifuga si servicii de instalare</t>
  </si>
  <si>
    <t>44221220-3  45421100-5</t>
  </si>
  <si>
    <t>Usi ignifuge,            Instalare de usi, de ferestre si de elemente conexe</t>
  </si>
  <si>
    <t>Acord cadru in derulare 2020-2023/Demarare Licitatie deschisa Acord cadru 2024-2027</t>
  </si>
  <si>
    <t>Servicii de recuperare date</t>
  </si>
  <si>
    <t>72251000-9</t>
  </si>
  <si>
    <t>Servicii de recuperare a aplicatiilor in caz de accident informatic</t>
  </si>
  <si>
    <t>Diverse echipamente si dispozitive PSI</t>
  </si>
  <si>
    <t>Diverse echipamente de protectie impotriva incendiilor; Dispozitive de protectie impotriva incendiilor</t>
  </si>
  <si>
    <t>216</t>
  </si>
  <si>
    <t>44480000-8; 44482000-2</t>
  </si>
  <si>
    <t>217</t>
  </si>
  <si>
    <t>Servicii suport annual Microfocus Business Support pentru Data Ptrotector</t>
  </si>
  <si>
    <t>13.03.2023</t>
  </si>
  <si>
    <t>11.04.2023</t>
  </si>
  <si>
    <t xml:space="preserve">UPS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</si>
</sst>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l_e_i_-;\-* #,##0.00\ _l_e_i_-;_-* &quot;-&quot;??\ _l_e_i_-;_-@_-"/>
  </numFmts>
  <fonts count="20" x14ac:knownFonts="1">
    <font>
      <sz val="10"/>
      <name val="Arial"/>
      <charset val="238"/>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sz val="9"/>
      <name val="Times New Roman"/>
      <family val="1"/>
    </font>
    <font>
      <b/>
      <sz val="9"/>
      <name val="Times New Roman"/>
      <family val="1"/>
    </font>
    <font>
      <sz val="9"/>
      <color rgb="FFFF0000"/>
      <name val="Times New Roman"/>
      <family val="1"/>
    </font>
    <font>
      <sz val="9"/>
      <color rgb="FF00B050"/>
      <name val="Times New Roman"/>
      <family val="1"/>
    </font>
    <font>
      <b/>
      <sz val="9"/>
      <color rgb="FF00B050"/>
      <name val="Times New Roman"/>
      <family val="1"/>
    </font>
    <font>
      <b/>
      <sz val="9"/>
      <color rgb="FF7030A0"/>
      <name val="Times New Roman"/>
      <family val="1"/>
    </font>
    <font>
      <b/>
      <sz val="9"/>
      <color theme="3" tint="0.39997558519241921"/>
      <name val="Times New Roman"/>
      <family val="1"/>
    </font>
    <font>
      <b/>
      <sz val="9"/>
      <color rgb="FFFF0000"/>
      <name val="Times New Roman"/>
      <family val="1"/>
    </font>
    <font>
      <b/>
      <sz val="9"/>
      <color rgb="FF0070C0"/>
      <name val="Times New Roman"/>
      <family val="1"/>
    </font>
    <font>
      <sz val="9"/>
      <color rgb="FF0070C0"/>
      <name val="Times New Roman"/>
      <family val="1"/>
    </font>
    <font>
      <i/>
      <sz val="9"/>
      <name val="Times New Roman"/>
      <family val="1"/>
    </font>
    <font>
      <b/>
      <i/>
      <sz val="9"/>
      <name val="Times New Roman"/>
      <family val="1"/>
    </font>
    <font>
      <sz val="10"/>
      <name val="Times New Roman"/>
      <family val="1"/>
    </font>
    <font>
      <b/>
      <i/>
      <sz val="9"/>
      <color rgb="FF0070C0"/>
      <name val="Times New Roman"/>
      <family val="1"/>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1">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3"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
    <xf numFmtId="0" fontId="0" fillId="0" borderId="0" xfId="0"/>
    <xf numFmtId="0" fontId="6" fillId="0" borderId="0" xfId="0" applyFont="1"/>
    <xf numFmtId="0" fontId="6" fillId="2" borderId="0" xfId="0" applyFont="1" applyFill="1"/>
    <xf numFmtId="0" fontId="7" fillId="2" borderId="0" xfId="0" applyFont="1" applyFill="1"/>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49" fontId="6" fillId="2" borderId="1" xfId="1" applyNumberFormat="1" applyFont="1" applyFill="1" applyBorder="1" applyAlignment="1" applyProtection="1">
      <alignment horizontal="center" vertical="center" wrapText="1"/>
    </xf>
    <xf numFmtId="2" fontId="6" fillId="2" borderId="1" xfId="0" applyNumberFormat="1" applyFont="1" applyFill="1" applyBorder="1" applyAlignment="1">
      <alignment horizontal="center" vertical="center" wrapText="1"/>
    </xf>
    <xf numFmtId="0" fontId="6" fillId="2" borderId="0" xfId="0" applyFont="1" applyFill="1" applyAlignment="1">
      <alignment vertical="center"/>
    </xf>
    <xf numFmtId="0" fontId="7" fillId="2" borderId="0" xfId="0" applyFont="1" applyFill="1" applyAlignment="1">
      <alignment horizontal="center" vertical="center" wrapText="1"/>
    </xf>
    <xf numFmtId="49" fontId="6" fillId="2" borderId="0" xfId="0" applyNumberFormat="1" applyFont="1" applyFill="1" applyAlignment="1">
      <alignment horizontal="center" vertical="center" wrapText="1"/>
    </xf>
    <xf numFmtId="4" fontId="6" fillId="2" borderId="0" xfId="0" applyNumberFormat="1" applyFont="1" applyFill="1" applyAlignment="1">
      <alignment horizontal="center" vertical="center" wrapText="1"/>
    </xf>
    <xf numFmtId="49" fontId="6" fillId="2" borderId="3" xfId="0" applyNumberFormat="1"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9" fillId="2" borderId="0" xfId="0" applyFont="1" applyFill="1"/>
    <xf numFmtId="0" fontId="10" fillId="2" borderId="0" xfId="0" applyFont="1" applyFill="1"/>
    <xf numFmtId="0" fontId="11" fillId="2" borderId="0" xfId="0" applyFont="1" applyFill="1"/>
    <xf numFmtId="2" fontId="6" fillId="2" borderId="0" xfId="0" applyNumberFormat="1" applyFont="1" applyFill="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9" fontId="6" fillId="0" borderId="1" xfId="1" applyNumberFormat="1" applyFont="1" applyFill="1" applyBorder="1" applyAlignment="1" applyProtection="1">
      <alignment horizontal="center" vertical="center" wrapText="1"/>
    </xf>
    <xf numFmtId="49"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0" xfId="0" applyFont="1"/>
    <xf numFmtId="0" fontId="12" fillId="0" borderId="0" xfId="0" applyFont="1"/>
    <xf numFmtId="49" fontId="6" fillId="3" borderId="1" xfId="1" applyNumberFormat="1" applyFont="1" applyFill="1" applyBorder="1" applyAlignment="1" applyProtection="1">
      <alignment horizontal="center" vertical="center" wrapText="1"/>
    </xf>
    <xf numFmtId="4" fontId="7"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49" fontId="7" fillId="4" borderId="1" xfId="1" applyNumberFormat="1" applyFont="1" applyFill="1" applyBorder="1" applyAlignment="1" applyProtection="1">
      <alignment horizontal="center" vertical="center" wrapText="1"/>
    </xf>
    <xf numFmtId="4" fontId="7" fillId="4" borderId="1" xfId="0"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9" fontId="6" fillId="4" borderId="1" xfId="1" applyNumberFormat="1" applyFont="1" applyFill="1" applyBorder="1" applyAlignment="1" applyProtection="1">
      <alignment horizontal="center" vertical="center" wrapText="1"/>
    </xf>
    <xf numFmtId="49" fontId="7" fillId="5" borderId="1" xfId="1" applyNumberFormat="1" applyFont="1" applyFill="1" applyBorder="1" applyAlignment="1" applyProtection="1">
      <alignment horizontal="center" vertical="center" wrapText="1"/>
    </xf>
    <xf numFmtId="49" fontId="7" fillId="5" borderId="4" xfId="0" applyNumberFormat="1" applyFont="1" applyFill="1" applyBorder="1" applyAlignment="1">
      <alignment horizontal="center" vertical="center" wrapText="1"/>
    </xf>
    <xf numFmtId="49" fontId="7" fillId="5" borderId="3" xfId="0" applyNumberFormat="1" applyFont="1" applyFill="1" applyBorder="1" applyAlignment="1">
      <alignment horizontal="center" vertical="center" wrapText="1"/>
    </xf>
    <xf numFmtId="49" fontId="7" fillId="5" borderId="2" xfId="0" applyNumberFormat="1"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4" fillId="0" borderId="0" xfId="0" applyFont="1"/>
    <xf numFmtId="0" fontId="15" fillId="0" borderId="0" xfId="0" applyFont="1"/>
    <xf numFmtId="0" fontId="15" fillId="2" borderId="0" xfId="0" applyFont="1" applyFill="1"/>
    <xf numFmtId="0" fontId="14" fillId="2" borderId="0" xfId="0" applyFont="1" applyFill="1"/>
    <xf numFmtId="0" fontId="9" fillId="0" borderId="0" xfId="0" applyFont="1" applyAlignment="1">
      <alignment horizontal="center"/>
    </xf>
    <xf numFmtId="49" fontId="6" fillId="0" borderId="4" xfId="0" applyNumberFormat="1" applyFont="1" applyBorder="1" applyAlignment="1">
      <alignment horizontal="center" vertical="center" wrapText="1"/>
    </xf>
    <xf numFmtId="0" fontId="13" fillId="0" borderId="0" xfId="0" applyFont="1"/>
    <xf numFmtId="0" fontId="8" fillId="0" borderId="0" xfId="0" applyFont="1"/>
    <xf numFmtId="49" fontId="16" fillId="2" borderId="1" xfId="1" applyNumberFormat="1" applyFont="1" applyFill="1" applyBorder="1" applyAlignment="1" applyProtection="1">
      <alignment horizontal="center" vertical="center" wrapText="1"/>
    </xf>
    <xf numFmtId="49" fontId="16" fillId="2" borderId="1" xfId="0" applyNumberFormat="1"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4" fontId="17" fillId="2" borderId="1" xfId="0" applyNumberFormat="1" applyFont="1" applyFill="1" applyBorder="1" applyAlignment="1">
      <alignment horizontal="center" vertical="center" wrapText="1"/>
    </xf>
    <xf numFmtId="49" fontId="16" fillId="0" borderId="1" xfId="1" applyNumberFormat="1" applyFont="1" applyFill="1" applyBorder="1" applyAlignment="1" applyProtection="1">
      <alignment horizontal="center" vertical="center" wrapText="1"/>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2" fontId="16" fillId="2" borderId="1" xfId="0" applyNumberFormat="1" applyFont="1" applyFill="1" applyBorder="1" applyAlignment="1">
      <alignment horizontal="center" vertical="center" wrapText="1"/>
    </xf>
    <xf numFmtId="0" fontId="16" fillId="2" borderId="0" xfId="0" applyFont="1" applyFill="1"/>
    <xf numFmtId="0" fontId="16" fillId="0" borderId="0" xfId="0" applyFont="1"/>
    <xf numFmtId="0" fontId="16"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2" borderId="0" xfId="0" applyFont="1" applyFill="1"/>
    <xf numFmtId="4" fontId="7" fillId="6"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7" fillId="5" borderId="4" xfId="0" applyNumberFormat="1" applyFont="1" applyFill="1" applyBorder="1" applyAlignment="1">
      <alignment horizontal="center" vertical="center" wrapText="1"/>
    </xf>
    <xf numFmtId="49" fontId="7" fillId="5" borderId="3"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wrapText="1"/>
    </xf>
  </cellXfs>
  <cellStyles count="191">
    <cellStyle name="Hyperlink" xfId="1" builtinId="8"/>
    <cellStyle name="Normal" xfId="0" builtinId="0"/>
    <cellStyle name="Normal 2" xfId="4"/>
    <cellStyle name="Normal 2 2" xfId="44"/>
    <cellStyle name="Normal 2 3" xfId="31"/>
    <cellStyle name="Normal 2 4" xfId="18"/>
    <cellStyle name="Normal 3" xfId="6"/>
    <cellStyle name="Normal 3 2" xfId="45"/>
    <cellStyle name="Normal 3 3" xfId="32"/>
    <cellStyle name="Normal 3 4" xfId="19"/>
    <cellStyle name="Normal 4" xfId="3"/>
    <cellStyle name="Normal 4 10" xfId="108"/>
    <cellStyle name="Normal 4 2" xfId="10"/>
    <cellStyle name="Normal 4 2 2" xfId="15"/>
    <cellStyle name="Normal 4 2 2 2" xfId="58"/>
    <cellStyle name="Normal 4 2 2 2 2" xfId="86"/>
    <cellStyle name="Normal 4 2 2 2 2 2" xfId="170"/>
    <cellStyle name="Normal 4 2 2 2 3" xfId="106"/>
    <cellStyle name="Normal 4 2 2 2 3 2" xfId="190"/>
    <cellStyle name="Normal 4 2 2 2 4" xfId="142"/>
    <cellStyle name="Normal 4 2 2 3" xfId="41"/>
    <cellStyle name="Normal 4 2 2 3 2" xfId="74"/>
    <cellStyle name="Normal 4 2 2 3 2 2" xfId="158"/>
    <cellStyle name="Normal 4 2 2 3 3" xfId="130"/>
    <cellStyle name="Normal 4 2 2 4" xfId="28"/>
    <cellStyle name="Normal 4 2 2 4 2" xfId="122"/>
    <cellStyle name="Normal 4 2 2 5" xfId="66"/>
    <cellStyle name="Normal 4 2 2 5 2" xfId="150"/>
    <cellStyle name="Normal 4 2 2 6" xfId="94"/>
    <cellStyle name="Normal 4 2 2 6 2" xfId="178"/>
    <cellStyle name="Normal 4 2 2 7" xfId="114"/>
    <cellStyle name="Normal 4 2 3" xfId="54"/>
    <cellStyle name="Normal 4 2 3 2" xfId="82"/>
    <cellStyle name="Normal 4 2 3 2 2" xfId="166"/>
    <cellStyle name="Normal 4 2 3 3" xfId="102"/>
    <cellStyle name="Normal 4 2 3 3 2" xfId="186"/>
    <cellStyle name="Normal 4 2 3 4" xfId="138"/>
    <cellStyle name="Normal 4 2 4" xfId="49"/>
    <cellStyle name="Normal 4 2 4 2" xfId="78"/>
    <cellStyle name="Normal 4 2 4 2 2" xfId="162"/>
    <cellStyle name="Normal 4 2 4 3" xfId="98"/>
    <cellStyle name="Normal 4 2 4 3 2" xfId="182"/>
    <cellStyle name="Normal 4 2 4 4" xfId="134"/>
    <cellStyle name="Normal 4 2 5" xfId="36"/>
    <cellStyle name="Normal 4 2 5 2" xfId="70"/>
    <cellStyle name="Normal 4 2 5 2 2" xfId="154"/>
    <cellStyle name="Normal 4 2 5 3" xfId="126"/>
    <cellStyle name="Normal 4 2 6" xfId="23"/>
    <cellStyle name="Normal 4 2 6 2" xfId="118"/>
    <cellStyle name="Normal 4 2 7" xfId="62"/>
    <cellStyle name="Normal 4 2 7 2" xfId="146"/>
    <cellStyle name="Normal 4 2 8" xfId="90"/>
    <cellStyle name="Normal 4 2 8 2" xfId="174"/>
    <cellStyle name="Normal 4 2 9" xfId="110"/>
    <cellStyle name="Normal 4 3" xfId="13"/>
    <cellStyle name="Normal 4 3 2" xfId="56"/>
    <cellStyle name="Normal 4 3 2 2" xfId="84"/>
    <cellStyle name="Normal 4 3 2 2 2" xfId="168"/>
    <cellStyle name="Normal 4 3 2 3" xfId="104"/>
    <cellStyle name="Normal 4 3 2 3 2" xfId="188"/>
    <cellStyle name="Normal 4 3 2 4" xfId="140"/>
    <cellStyle name="Normal 4 3 3" xfId="39"/>
    <cellStyle name="Normal 4 3 3 2" xfId="72"/>
    <cellStyle name="Normal 4 3 3 2 2" xfId="156"/>
    <cellStyle name="Normal 4 3 3 3" xfId="128"/>
    <cellStyle name="Normal 4 3 4" xfId="26"/>
    <cellStyle name="Normal 4 3 4 2" xfId="120"/>
    <cellStyle name="Normal 4 3 5" xfId="64"/>
    <cellStyle name="Normal 4 3 5 2" xfId="148"/>
    <cellStyle name="Normal 4 3 6" xfId="92"/>
    <cellStyle name="Normal 4 3 6 2" xfId="176"/>
    <cellStyle name="Normal 4 3 7" xfId="112"/>
    <cellStyle name="Normal 4 4" xfId="52"/>
    <cellStyle name="Normal 4 4 2" xfId="80"/>
    <cellStyle name="Normal 4 4 2 2" xfId="164"/>
    <cellStyle name="Normal 4 4 3" xfId="100"/>
    <cellStyle name="Normal 4 4 3 2" xfId="184"/>
    <cellStyle name="Normal 4 4 4" xfId="136"/>
    <cellStyle name="Normal 4 5" xfId="43"/>
    <cellStyle name="Normal 4 5 2" xfId="76"/>
    <cellStyle name="Normal 4 5 2 2" xfId="160"/>
    <cellStyle name="Normal 4 5 3" xfId="96"/>
    <cellStyle name="Normal 4 5 3 2" xfId="180"/>
    <cellStyle name="Normal 4 5 4" xfId="132"/>
    <cellStyle name="Normal 4 6" xfId="30"/>
    <cellStyle name="Normal 4 6 2" xfId="68"/>
    <cellStyle name="Normal 4 6 2 2" xfId="152"/>
    <cellStyle name="Normal 4 6 3" xfId="124"/>
    <cellStyle name="Normal 4 7" xfId="17"/>
    <cellStyle name="Normal 4 7 2" xfId="116"/>
    <cellStyle name="Normal 4 8" xfId="60"/>
    <cellStyle name="Normal 4 8 2" xfId="144"/>
    <cellStyle name="Normal 4 9" xfId="88"/>
    <cellStyle name="Normal 4 9 2" xfId="172"/>
    <cellStyle name="Normal 5" xfId="5"/>
    <cellStyle name="Normal 5 2" xfId="11"/>
    <cellStyle name="Normal 5 2 2" xfId="50"/>
    <cellStyle name="Normal 5 2 3" xfId="37"/>
    <cellStyle name="Normal 5 2 4" xfId="24"/>
    <cellStyle name="Normal 6" xfId="2"/>
    <cellStyle name="Normal 6 2" xfId="12"/>
    <cellStyle name="Normal 6 2 2" xfId="55"/>
    <cellStyle name="Normal 6 2 2 2" xfId="83"/>
    <cellStyle name="Normal 6 2 2 2 2" xfId="167"/>
    <cellStyle name="Normal 6 2 2 3" xfId="103"/>
    <cellStyle name="Normal 6 2 2 3 2" xfId="187"/>
    <cellStyle name="Normal 6 2 2 4" xfId="139"/>
    <cellStyle name="Normal 6 2 3" xfId="38"/>
    <cellStyle name="Normal 6 2 3 2" xfId="71"/>
    <cellStyle name="Normal 6 2 3 2 2" xfId="155"/>
    <cellStyle name="Normal 6 2 3 3" xfId="127"/>
    <cellStyle name="Normal 6 2 4" xfId="25"/>
    <cellStyle name="Normal 6 2 4 2" xfId="119"/>
    <cellStyle name="Normal 6 2 5" xfId="63"/>
    <cellStyle name="Normal 6 2 5 2" xfId="147"/>
    <cellStyle name="Normal 6 2 6" xfId="91"/>
    <cellStyle name="Normal 6 2 6 2" xfId="175"/>
    <cellStyle name="Normal 6 2 7" xfId="111"/>
    <cellStyle name="Normal 6 3" xfId="51"/>
    <cellStyle name="Normal 6 3 2" xfId="79"/>
    <cellStyle name="Normal 6 3 2 2" xfId="163"/>
    <cellStyle name="Normal 6 3 3" xfId="99"/>
    <cellStyle name="Normal 6 3 3 2" xfId="183"/>
    <cellStyle name="Normal 6 3 4" xfId="135"/>
    <cellStyle name="Normal 6 4" xfId="42"/>
    <cellStyle name="Normal 6 4 2" xfId="75"/>
    <cellStyle name="Normal 6 4 2 2" xfId="159"/>
    <cellStyle name="Normal 6 4 3" xfId="95"/>
    <cellStyle name="Normal 6 4 3 2" xfId="179"/>
    <cellStyle name="Normal 6 4 4" xfId="131"/>
    <cellStyle name="Normal 6 5" xfId="29"/>
    <cellStyle name="Normal 6 5 2" xfId="67"/>
    <cellStyle name="Normal 6 5 2 2" xfId="151"/>
    <cellStyle name="Normal 6 5 3" xfId="123"/>
    <cellStyle name="Normal 6 6" xfId="16"/>
    <cellStyle name="Normal 6 6 2" xfId="115"/>
    <cellStyle name="Normal 6 7" xfId="59"/>
    <cellStyle name="Normal 6 7 2" xfId="143"/>
    <cellStyle name="Normal 6 8" xfId="87"/>
    <cellStyle name="Normal 6 8 2" xfId="171"/>
    <cellStyle name="Normal 6 9" xfId="107"/>
    <cellStyle name="Normal 7" xfId="9"/>
    <cellStyle name="Normal 7 2" xfId="14"/>
    <cellStyle name="Normal 7 2 2" xfId="57"/>
    <cellStyle name="Normal 7 2 2 2" xfId="85"/>
    <cellStyle name="Normal 7 2 2 2 2" xfId="169"/>
    <cellStyle name="Normal 7 2 2 3" xfId="105"/>
    <cellStyle name="Normal 7 2 2 3 2" xfId="189"/>
    <cellStyle name="Normal 7 2 2 4" xfId="141"/>
    <cellStyle name="Normal 7 2 3" xfId="40"/>
    <cellStyle name="Normal 7 2 3 2" xfId="73"/>
    <cellStyle name="Normal 7 2 3 2 2" xfId="157"/>
    <cellStyle name="Normal 7 2 3 3" xfId="129"/>
    <cellStyle name="Normal 7 2 4" xfId="27"/>
    <cellStyle name="Normal 7 2 4 2" xfId="121"/>
    <cellStyle name="Normal 7 2 5" xfId="65"/>
    <cellStyle name="Normal 7 2 5 2" xfId="149"/>
    <cellStyle name="Normal 7 2 6" xfId="93"/>
    <cellStyle name="Normal 7 2 6 2" xfId="177"/>
    <cellStyle name="Normal 7 2 7" xfId="113"/>
    <cellStyle name="Normal 7 3" xfId="53"/>
    <cellStyle name="Normal 7 3 2" xfId="81"/>
    <cellStyle name="Normal 7 3 2 2" xfId="165"/>
    <cellStyle name="Normal 7 3 3" xfId="101"/>
    <cellStyle name="Normal 7 3 3 2" xfId="185"/>
    <cellStyle name="Normal 7 3 4" xfId="137"/>
    <cellStyle name="Normal 7 4" xfId="48"/>
    <cellStyle name="Normal 7 4 2" xfId="77"/>
    <cellStyle name="Normal 7 4 2 2" xfId="161"/>
    <cellStyle name="Normal 7 4 3" xfId="97"/>
    <cellStyle name="Normal 7 4 3 2" xfId="181"/>
    <cellStyle name="Normal 7 4 4" xfId="133"/>
    <cellStyle name="Normal 7 5" xfId="35"/>
    <cellStyle name="Normal 7 5 2" xfId="69"/>
    <cellStyle name="Normal 7 5 2 2" xfId="153"/>
    <cellStyle name="Normal 7 5 3" xfId="125"/>
    <cellStyle name="Normal 7 6" xfId="22"/>
    <cellStyle name="Normal 7 6 2" xfId="117"/>
    <cellStyle name="Normal 7 7" xfId="61"/>
    <cellStyle name="Normal 7 7 2" xfId="145"/>
    <cellStyle name="Normal 7 8" xfId="89"/>
    <cellStyle name="Normal 7 8 2" xfId="173"/>
    <cellStyle name="Normal 7 9" xfId="109"/>
    <cellStyle name="Virgulă 2" xfId="7"/>
    <cellStyle name="Virgulă 2 2" xfId="46"/>
    <cellStyle name="Virgulă 2 3" xfId="33"/>
    <cellStyle name="Virgulă 2 4" xfId="20"/>
    <cellStyle name="Virgulă 3" xfId="8"/>
    <cellStyle name="Virgulă 3 2" xfId="47"/>
    <cellStyle name="Virgulă 3 3" xfId="34"/>
    <cellStyle name="Virgulă 3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6"/>
  <sheetViews>
    <sheetView tabSelected="1" view="pageLayout" zoomScaleNormal="100" workbookViewId="0">
      <selection activeCell="F4" sqref="F4"/>
    </sheetView>
  </sheetViews>
  <sheetFormatPr defaultColWidth="9.109375" defaultRowHeight="12" outlineLevelCol="1" x14ac:dyDescent="0.25"/>
  <cols>
    <col min="1" max="1" width="4.88671875" style="7" customWidth="1"/>
    <col min="2" max="2" width="8.88671875" style="11" customWidth="1"/>
    <col min="3" max="3" width="18" style="7" customWidth="1"/>
    <col min="4" max="4" width="7.5546875" style="12" customWidth="1"/>
    <col min="5" max="5" width="10.33203125" style="13" customWidth="1" outlineLevel="1"/>
    <col min="6" max="6" width="17.6640625" style="13" customWidth="1" outlineLevel="1"/>
    <col min="7" max="7" width="15.44140625" style="7" customWidth="1"/>
    <col min="8" max="8" width="12.88671875" style="13" customWidth="1"/>
    <col min="9" max="9" width="12.5546875" style="13" customWidth="1"/>
    <col min="10" max="10" width="14.6640625" style="13" customWidth="1"/>
    <col min="11" max="11" width="11.88671875" style="7" customWidth="1"/>
    <col min="12" max="12" width="10.109375" style="20" customWidth="1"/>
    <col min="13" max="16384" width="9.109375" style="10"/>
  </cols>
  <sheetData>
    <row r="1" spans="1:12" s="7" customFormat="1" ht="87" customHeight="1" x14ac:dyDescent="0.25">
      <c r="A1" s="4" t="s">
        <v>5</v>
      </c>
      <c r="B1" s="4" t="s">
        <v>6</v>
      </c>
      <c r="C1" s="4" t="s">
        <v>7</v>
      </c>
      <c r="D1" s="5" t="s">
        <v>1</v>
      </c>
      <c r="E1" s="6" t="s">
        <v>3</v>
      </c>
      <c r="F1" s="6" t="s">
        <v>4</v>
      </c>
      <c r="G1" s="4" t="s">
        <v>2</v>
      </c>
      <c r="H1" s="6" t="s">
        <v>0</v>
      </c>
      <c r="I1" s="6" t="s">
        <v>382</v>
      </c>
      <c r="J1" s="6" t="s">
        <v>514</v>
      </c>
      <c r="K1" s="4" t="s">
        <v>512</v>
      </c>
      <c r="L1" s="9" t="s">
        <v>513</v>
      </c>
    </row>
    <row r="2" spans="1:12" s="2" customFormat="1" ht="24" x14ac:dyDescent="0.25">
      <c r="A2" s="8" t="s">
        <v>8</v>
      </c>
      <c r="B2" s="5" t="s">
        <v>9</v>
      </c>
      <c r="C2" s="6" t="s">
        <v>10</v>
      </c>
      <c r="D2" s="5" t="s">
        <v>11</v>
      </c>
      <c r="E2" s="6" t="s">
        <v>12</v>
      </c>
      <c r="F2" s="6" t="s">
        <v>13</v>
      </c>
      <c r="G2" s="6" t="s">
        <v>616</v>
      </c>
      <c r="H2" s="6">
        <v>50000</v>
      </c>
      <c r="I2" s="6">
        <f>H2*1.19</f>
        <v>59500</v>
      </c>
      <c r="J2" s="6" t="s">
        <v>748</v>
      </c>
      <c r="K2" s="9" t="s">
        <v>749</v>
      </c>
      <c r="L2" s="9" t="s">
        <v>889</v>
      </c>
    </row>
    <row r="3" spans="1:12" s="2" customFormat="1" ht="32.25" customHeight="1" x14ac:dyDescent="0.25">
      <c r="A3" s="8" t="s">
        <v>14</v>
      </c>
      <c r="B3" s="5" t="s">
        <v>9</v>
      </c>
      <c r="C3" s="6" t="s">
        <v>15</v>
      </c>
      <c r="D3" s="5" t="s">
        <v>11</v>
      </c>
      <c r="E3" s="6" t="s">
        <v>16</v>
      </c>
      <c r="F3" s="6" t="s">
        <v>17</v>
      </c>
      <c r="G3" s="6" t="s">
        <v>403</v>
      </c>
      <c r="H3" s="6">
        <v>5000</v>
      </c>
      <c r="I3" s="6">
        <f t="shared" ref="I3:I10" si="0">H3*1.19</f>
        <v>5950</v>
      </c>
      <c r="J3" s="6" t="s">
        <v>748</v>
      </c>
      <c r="K3" s="9" t="s">
        <v>749</v>
      </c>
      <c r="L3" s="9" t="s">
        <v>889</v>
      </c>
    </row>
    <row r="4" spans="1:12" s="2" customFormat="1" ht="32.25" customHeight="1" x14ac:dyDescent="0.25">
      <c r="A4" s="8" t="s">
        <v>18</v>
      </c>
      <c r="B4" s="5" t="s">
        <v>9</v>
      </c>
      <c r="C4" s="6" t="s">
        <v>19</v>
      </c>
      <c r="D4" s="5" t="s">
        <v>11</v>
      </c>
      <c r="E4" s="6" t="s">
        <v>20</v>
      </c>
      <c r="F4" s="6" t="s">
        <v>21</v>
      </c>
      <c r="G4" s="6" t="s">
        <v>616</v>
      </c>
      <c r="H4" s="6">
        <v>30000</v>
      </c>
      <c r="I4" s="6">
        <f t="shared" si="0"/>
        <v>35700</v>
      </c>
      <c r="J4" s="6" t="s">
        <v>748</v>
      </c>
      <c r="K4" s="9" t="s">
        <v>749</v>
      </c>
      <c r="L4" s="9" t="s">
        <v>889</v>
      </c>
    </row>
    <row r="5" spans="1:12" s="2" customFormat="1" ht="43.5" customHeight="1" x14ac:dyDescent="0.25">
      <c r="A5" s="8" t="s">
        <v>22</v>
      </c>
      <c r="B5" s="5" t="s">
        <v>9</v>
      </c>
      <c r="C5" s="6" t="s">
        <v>23</v>
      </c>
      <c r="D5" s="5" t="s">
        <v>11</v>
      </c>
      <c r="E5" s="6" t="s">
        <v>24</v>
      </c>
      <c r="F5" s="6" t="s">
        <v>25</v>
      </c>
      <c r="G5" s="6" t="s">
        <v>616</v>
      </c>
      <c r="H5" s="6">
        <v>60000</v>
      </c>
      <c r="I5" s="6">
        <f t="shared" si="0"/>
        <v>71400</v>
      </c>
      <c r="J5" s="6" t="s">
        <v>748</v>
      </c>
      <c r="K5" s="9" t="s">
        <v>749</v>
      </c>
      <c r="L5" s="9" t="s">
        <v>889</v>
      </c>
    </row>
    <row r="6" spans="1:12" s="2" customFormat="1" ht="43.5" customHeight="1" x14ac:dyDescent="0.25">
      <c r="A6" s="8" t="s">
        <v>26</v>
      </c>
      <c r="B6" s="5" t="s">
        <v>9</v>
      </c>
      <c r="C6" s="6" t="s">
        <v>501</v>
      </c>
      <c r="D6" s="5" t="s">
        <v>11</v>
      </c>
      <c r="E6" s="6" t="s">
        <v>494</v>
      </c>
      <c r="F6" s="6" t="s">
        <v>495</v>
      </c>
      <c r="G6" s="6" t="s">
        <v>403</v>
      </c>
      <c r="H6" s="6">
        <v>3000</v>
      </c>
      <c r="I6" s="6">
        <f t="shared" si="0"/>
        <v>3570</v>
      </c>
      <c r="J6" s="6" t="s">
        <v>748</v>
      </c>
      <c r="K6" s="9" t="s">
        <v>749</v>
      </c>
      <c r="L6" s="9" t="s">
        <v>709</v>
      </c>
    </row>
    <row r="7" spans="1:12" s="2" customFormat="1" ht="30" customHeight="1" x14ac:dyDescent="0.25">
      <c r="A7" s="8" t="s">
        <v>29</v>
      </c>
      <c r="B7" s="5" t="s">
        <v>9</v>
      </c>
      <c r="C7" s="6" t="s">
        <v>28</v>
      </c>
      <c r="D7" s="5" t="s">
        <v>11</v>
      </c>
      <c r="E7" s="6" t="s">
        <v>27</v>
      </c>
      <c r="F7" s="6" t="s">
        <v>28</v>
      </c>
      <c r="G7" s="6" t="s">
        <v>616</v>
      </c>
      <c r="H7" s="6">
        <v>20000</v>
      </c>
      <c r="I7" s="6">
        <f t="shared" si="0"/>
        <v>23800</v>
      </c>
      <c r="J7" s="6" t="s">
        <v>748</v>
      </c>
      <c r="K7" s="9" t="s">
        <v>749</v>
      </c>
      <c r="L7" s="9" t="s">
        <v>889</v>
      </c>
    </row>
    <row r="8" spans="1:12" s="2" customFormat="1" ht="35.25" customHeight="1" x14ac:dyDescent="0.25">
      <c r="A8" s="8" t="s">
        <v>34</v>
      </c>
      <c r="B8" s="5" t="s">
        <v>30</v>
      </c>
      <c r="C8" s="6" t="s">
        <v>31</v>
      </c>
      <c r="D8" s="5" t="s">
        <v>11</v>
      </c>
      <c r="E8" s="6" t="s">
        <v>32</v>
      </c>
      <c r="F8" s="6" t="s">
        <v>33</v>
      </c>
      <c r="G8" s="6" t="s">
        <v>403</v>
      </c>
      <c r="H8" s="6">
        <v>0</v>
      </c>
      <c r="I8" s="6">
        <f t="shared" si="0"/>
        <v>0</v>
      </c>
      <c r="J8" s="6" t="s">
        <v>748</v>
      </c>
      <c r="K8" s="9" t="s">
        <v>749</v>
      </c>
      <c r="L8" s="9" t="s">
        <v>709</v>
      </c>
    </row>
    <row r="9" spans="1:12" s="17" customFormat="1" ht="46.5" customHeight="1" x14ac:dyDescent="0.25">
      <c r="A9" s="8" t="s">
        <v>35</v>
      </c>
      <c r="B9" s="5" t="s">
        <v>30</v>
      </c>
      <c r="C9" s="6" t="s">
        <v>409</v>
      </c>
      <c r="D9" s="5" t="s">
        <v>11</v>
      </c>
      <c r="E9" s="6" t="s">
        <v>406</v>
      </c>
      <c r="F9" s="6" t="s">
        <v>410</v>
      </c>
      <c r="G9" s="6" t="s">
        <v>403</v>
      </c>
      <c r="H9" s="6">
        <v>0</v>
      </c>
      <c r="I9" s="6">
        <f t="shared" si="0"/>
        <v>0</v>
      </c>
      <c r="J9" s="6" t="s">
        <v>748</v>
      </c>
      <c r="K9" s="9" t="s">
        <v>749</v>
      </c>
      <c r="L9" s="9" t="s">
        <v>709</v>
      </c>
    </row>
    <row r="10" spans="1:12" s="17" customFormat="1" ht="46.5" customHeight="1" x14ac:dyDescent="0.25">
      <c r="A10" s="8" t="s">
        <v>40</v>
      </c>
      <c r="B10" s="5" t="s">
        <v>9</v>
      </c>
      <c r="C10" s="6" t="s">
        <v>746</v>
      </c>
      <c r="D10" s="5" t="s">
        <v>11</v>
      </c>
      <c r="E10" s="6" t="s">
        <v>747</v>
      </c>
      <c r="F10" s="6" t="s">
        <v>746</v>
      </c>
      <c r="G10" s="6" t="s">
        <v>403</v>
      </c>
      <c r="H10" s="6">
        <v>0</v>
      </c>
      <c r="I10" s="6">
        <f t="shared" si="0"/>
        <v>0</v>
      </c>
      <c r="J10" s="6" t="s">
        <v>748</v>
      </c>
      <c r="K10" s="9" t="s">
        <v>749</v>
      </c>
      <c r="L10" s="9" t="s">
        <v>709</v>
      </c>
    </row>
    <row r="11" spans="1:12" s="17" customFormat="1" ht="46.5" customHeight="1" x14ac:dyDescent="0.25">
      <c r="A11" s="8" t="s">
        <v>43</v>
      </c>
      <c r="B11" s="5" t="s">
        <v>9</v>
      </c>
      <c r="C11" s="6" t="s">
        <v>753</v>
      </c>
      <c r="D11" s="5" t="s">
        <v>11</v>
      </c>
      <c r="E11" s="6" t="s">
        <v>754</v>
      </c>
      <c r="F11" s="6" t="s">
        <v>755</v>
      </c>
      <c r="G11" s="6" t="s">
        <v>403</v>
      </c>
      <c r="H11" s="6">
        <v>0</v>
      </c>
      <c r="I11" s="6">
        <f>H11*1.19</f>
        <v>0</v>
      </c>
      <c r="J11" s="6" t="s">
        <v>748</v>
      </c>
      <c r="K11" s="22" t="s">
        <v>749</v>
      </c>
      <c r="L11" s="9" t="s">
        <v>889</v>
      </c>
    </row>
    <row r="12" spans="1:12" s="2" customFormat="1" ht="23.25" customHeight="1" x14ac:dyDescent="0.25">
      <c r="A12" s="32"/>
      <c r="B12" s="76" t="s">
        <v>11</v>
      </c>
      <c r="C12" s="76"/>
      <c r="D12" s="76" t="s">
        <v>381</v>
      </c>
      <c r="E12" s="76"/>
      <c r="F12" s="76"/>
      <c r="G12" s="76"/>
      <c r="H12" s="33">
        <f>SUM(H2:H11)</f>
        <v>168000</v>
      </c>
      <c r="I12" s="33">
        <f>SUM(I2:I11)</f>
        <v>199920</v>
      </c>
      <c r="J12" s="34"/>
      <c r="K12" s="34"/>
      <c r="L12" s="35"/>
    </row>
    <row r="13" spans="1:12" s="2" customFormat="1" ht="30" customHeight="1" x14ac:dyDescent="0.25">
      <c r="A13" s="8" t="s">
        <v>45</v>
      </c>
      <c r="B13" s="5" t="s">
        <v>9</v>
      </c>
      <c r="C13" s="6" t="s">
        <v>36</v>
      </c>
      <c r="D13" s="5" t="s">
        <v>37</v>
      </c>
      <c r="E13" s="6" t="s">
        <v>38</v>
      </c>
      <c r="F13" s="6" t="s">
        <v>39</v>
      </c>
      <c r="G13" s="6" t="s">
        <v>403</v>
      </c>
      <c r="H13" s="6">
        <v>5000</v>
      </c>
      <c r="I13" s="6">
        <f>H13*1.19</f>
        <v>5950</v>
      </c>
      <c r="J13" s="22" t="s">
        <v>748</v>
      </c>
      <c r="K13" s="22" t="s">
        <v>749</v>
      </c>
      <c r="L13" s="9" t="s">
        <v>889</v>
      </c>
    </row>
    <row r="14" spans="1:12" s="2" customFormat="1" ht="18" customHeight="1" x14ac:dyDescent="0.25">
      <c r="A14" s="32"/>
      <c r="B14" s="77" t="s">
        <v>37</v>
      </c>
      <c r="C14" s="78"/>
      <c r="D14" s="77" t="s">
        <v>687</v>
      </c>
      <c r="E14" s="79"/>
      <c r="F14" s="79"/>
      <c r="G14" s="78"/>
      <c r="H14" s="33">
        <f>SUM(H13)</f>
        <v>5000</v>
      </c>
      <c r="I14" s="33">
        <f>SUM(I13)</f>
        <v>5950</v>
      </c>
      <c r="J14" s="34"/>
      <c r="K14" s="36"/>
      <c r="L14" s="35"/>
    </row>
    <row r="15" spans="1:12" s="2" customFormat="1" ht="39.75" customHeight="1" x14ac:dyDescent="0.25">
      <c r="A15" s="8" t="s">
        <v>50</v>
      </c>
      <c r="B15" s="5" t="s">
        <v>9</v>
      </c>
      <c r="C15" s="6" t="s">
        <v>41</v>
      </c>
      <c r="D15" s="5" t="s">
        <v>42</v>
      </c>
      <c r="E15" s="6" t="s">
        <v>586</v>
      </c>
      <c r="F15" s="6" t="s">
        <v>585</v>
      </c>
      <c r="G15" s="6" t="s">
        <v>532</v>
      </c>
      <c r="H15" s="22">
        <v>250000</v>
      </c>
      <c r="I15" s="22">
        <f>H15*1.19</f>
        <v>297500</v>
      </c>
      <c r="J15" s="22" t="s">
        <v>748</v>
      </c>
      <c r="K15" s="22" t="s">
        <v>749</v>
      </c>
      <c r="L15" s="9" t="s">
        <v>709</v>
      </c>
    </row>
    <row r="16" spans="1:12" s="2" customFormat="1" ht="39.75" customHeight="1" x14ac:dyDescent="0.25">
      <c r="A16" s="8" t="s">
        <v>54</v>
      </c>
      <c r="B16" s="5" t="s">
        <v>9</v>
      </c>
      <c r="C16" s="6" t="s">
        <v>44</v>
      </c>
      <c r="D16" s="5" t="s">
        <v>42</v>
      </c>
      <c r="E16" s="6" t="s">
        <v>584</v>
      </c>
      <c r="F16" s="6" t="s">
        <v>583</v>
      </c>
      <c r="G16" s="6" t="s">
        <v>532</v>
      </c>
      <c r="H16" s="22">
        <v>670000</v>
      </c>
      <c r="I16" s="22">
        <f>H16*1.19</f>
        <v>797300</v>
      </c>
      <c r="J16" s="22" t="s">
        <v>748</v>
      </c>
      <c r="K16" s="22" t="s">
        <v>749</v>
      </c>
      <c r="L16" s="9" t="s">
        <v>709</v>
      </c>
    </row>
    <row r="17" spans="1:12" s="2" customFormat="1" ht="23.25" customHeight="1" x14ac:dyDescent="0.25">
      <c r="A17" s="32"/>
      <c r="B17" s="76" t="s">
        <v>42</v>
      </c>
      <c r="C17" s="76"/>
      <c r="D17" s="77" t="s">
        <v>688</v>
      </c>
      <c r="E17" s="79"/>
      <c r="F17" s="79"/>
      <c r="G17" s="78"/>
      <c r="H17" s="33">
        <f>SUM(H15:H16)</f>
        <v>920000</v>
      </c>
      <c r="I17" s="33">
        <f>SUM(I15:I16)</f>
        <v>1094800</v>
      </c>
      <c r="J17" s="34"/>
      <c r="K17" s="34"/>
      <c r="L17" s="35"/>
    </row>
    <row r="18" spans="1:12" s="2" customFormat="1" ht="30" customHeight="1" x14ac:dyDescent="0.25">
      <c r="A18" s="8" t="s">
        <v>56</v>
      </c>
      <c r="B18" s="5" t="s">
        <v>9</v>
      </c>
      <c r="C18" s="6" t="s">
        <v>46</v>
      </c>
      <c r="D18" s="5" t="s">
        <v>47</v>
      </c>
      <c r="E18" s="6" t="s">
        <v>48</v>
      </c>
      <c r="F18" s="6" t="s">
        <v>49</v>
      </c>
      <c r="G18" s="6" t="s">
        <v>532</v>
      </c>
      <c r="H18" s="6">
        <v>23000</v>
      </c>
      <c r="I18" s="6">
        <f>H18*1.19</f>
        <v>27370</v>
      </c>
      <c r="J18" s="22" t="s">
        <v>748</v>
      </c>
      <c r="K18" s="22" t="s">
        <v>749</v>
      </c>
      <c r="L18" s="9" t="s">
        <v>709</v>
      </c>
    </row>
    <row r="19" spans="1:12" s="2" customFormat="1" ht="30" customHeight="1" x14ac:dyDescent="0.25">
      <c r="A19" s="8" t="s">
        <v>57</v>
      </c>
      <c r="B19" s="5" t="s">
        <v>9</v>
      </c>
      <c r="C19" s="6" t="s">
        <v>51</v>
      </c>
      <c r="D19" s="5" t="s">
        <v>47</v>
      </c>
      <c r="E19" s="6" t="s">
        <v>52</v>
      </c>
      <c r="F19" s="6" t="s">
        <v>53</v>
      </c>
      <c r="G19" s="6" t="s">
        <v>532</v>
      </c>
      <c r="H19" s="6">
        <v>27000</v>
      </c>
      <c r="I19" s="6">
        <f>H19*1.19</f>
        <v>32130</v>
      </c>
      <c r="J19" s="22" t="s">
        <v>748</v>
      </c>
      <c r="K19" s="22" t="s">
        <v>749</v>
      </c>
      <c r="L19" s="9" t="s">
        <v>709</v>
      </c>
    </row>
    <row r="20" spans="1:12" s="2" customFormat="1" ht="24.75" customHeight="1" x14ac:dyDescent="0.25">
      <c r="A20" s="32"/>
      <c r="B20" s="77" t="s">
        <v>47</v>
      </c>
      <c r="C20" s="78"/>
      <c r="D20" s="77" t="s">
        <v>689</v>
      </c>
      <c r="E20" s="79"/>
      <c r="F20" s="79"/>
      <c r="G20" s="78"/>
      <c r="H20" s="33">
        <f>SUM(H18:H19)</f>
        <v>50000</v>
      </c>
      <c r="I20" s="33">
        <f>SUM(I18:I19)</f>
        <v>59500</v>
      </c>
      <c r="J20" s="34"/>
      <c r="K20" s="34"/>
      <c r="L20" s="35"/>
    </row>
    <row r="21" spans="1:12" s="17" customFormat="1" ht="42.75" customHeight="1" x14ac:dyDescent="0.25">
      <c r="A21" s="8" t="s">
        <v>854</v>
      </c>
      <c r="B21" s="5" t="s">
        <v>9</v>
      </c>
      <c r="C21" s="6" t="s">
        <v>751</v>
      </c>
      <c r="D21" s="5" t="s">
        <v>55</v>
      </c>
      <c r="E21" s="6" t="s">
        <v>399</v>
      </c>
      <c r="F21" s="6" t="s">
        <v>743</v>
      </c>
      <c r="G21" s="6" t="s">
        <v>403</v>
      </c>
      <c r="H21" s="6">
        <v>35000</v>
      </c>
      <c r="I21" s="6">
        <f>H21*1.19</f>
        <v>41650</v>
      </c>
      <c r="J21" s="22" t="s">
        <v>748</v>
      </c>
      <c r="K21" s="22" t="s">
        <v>749</v>
      </c>
      <c r="L21" s="9" t="s">
        <v>709</v>
      </c>
    </row>
    <row r="22" spans="1:12" s="2" customFormat="1" ht="27.75" customHeight="1" x14ac:dyDescent="0.25">
      <c r="A22" s="32"/>
      <c r="B22" s="76" t="s">
        <v>55</v>
      </c>
      <c r="C22" s="76"/>
      <c r="D22" s="77" t="s">
        <v>690</v>
      </c>
      <c r="E22" s="79"/>
      <c r="F22" s="79"/>
      <c r="G22" s="78"/>
      <c r="H22" s="33">
        <f>SUM(H21:H21)</f>
        <v>35000</v>
      </c>
      <c r="I22" s="33">
        <f>SUM(I21:I21)</f>
        <v>41650</v>
      </c>
      <c r="J22" s="34"/>
      <c r="K22" s="34"/>
      <c r="L22" s="35"/>
    </row>
    <row r="23" spans="1:12" s="2" customFormat="1" ht="36" x14ac:dyDescent="0.25">
      <c r="A23" s="8" t="s">
        <v>65</v>
      </c>
      <c r="B23" s="5" t="s">
        <v>9</v>
      </c>
      <c r="C23" s="6" t="s">
        <v>58</v>
      </c>
      <c r="D23" s="5" t="s">
        <v>59</v>
      </c>
      <c r="E23" s="6" t="s">
        <v>60</v>
      </c>
      <c r="F23" s="6" t="s">
        <v>61</v>
      </c>
      <c r="G23" s="6" t="s">
        <v>403</v>
      </c>
      <c r="H23" s="6">
        <v>7000</v>
      </c>
      <c r="I23" s="6">
        <f>H23*1.19</f>
        <v>8330</v>
      </c>
      <c r="J23" s="22" t="s">
        <v>748</v>
      </c>
      <c r="K23" s="22" t="s">
        <v>749</v>
      </c>
      <c r="L23" s="9" t="s">
        <v>889</v>
      </c>
    </row>
    <row r="24" spans="1:12" s="2" customFormat="1" ht="41.25" customHeight="1" x14ac:dyDescent="0.25">
      <c r="A24" s="8" t="s">
        <v>69</v>
      </c>
      <c r="B24" s="5" t="s">
        <v>9</v>
      </c>
      <c r="C24" s="6" t="s">
        <v>62</v>
      </c>
      <c r="D24" s="5" t="s">
        <v>59</v>
      </c>
      <c r="E24" s="6" t="s">
        <v>63</v>
      </c>
      <c r="F24" s="6" t="s">
        <v>64</v>
      </c>
      <c r="G24" s="6" t="s">
        <v>403</v>
      </c>
      <c r="H24" s="6">
        <v>8000</v>
      </c>
      <c r="I24" s="6">
        <f>H24*1.19</f>
        <v>9520</v>
      </c>
      <c r="J24" s="22" t="s">
        <v>748</v>
      </c>
      <c r="K24" s="22" t="s">
        <v>749</v>
      </c>
      <c r="L24" s="9" t="s">
        <v>889</v>
      </c>
    </row>
    <row r="25" spans="1:12" s="2" customFormat="1" ht="37.5" customHeight="1" x14ac:dyDescent="0.25">
      <c r="A25" s="8" t="s">
        <v>71</v>
      </c>
      <c r="B25" s="5" t="s">
        <v>9</v>
      </c>
      <c r="C25" s="6" t="s">
        <v>66</v>
      </c>
      <c r="D25" s="5" t="s">
        <v>59</v>
      </c>
      <c r="E25" s="6" t="s">
        <v>67</v>
      </c>
      <c r="F25" s="6" t="s">
        <v>68</v>
      </c>
      <c r="G25" s="6" t="s">
        <v>403</v>
      </c>
      <c r="H25" s="6">
        <v>5000</v>
      </c>
      <c r="I25" s="6">
        <f>H25*1.19</f>
        <v>5950</v>
      </c>
      <c r="J25" s="22" t="s">
        <v>748</v>
      </c>
      <c r="K25" s="22" t="s">
        <v>749</v>
      </c>
      <c r="L25" s="9" t="s">
        <v>889</v>
      </c>
    </row>
    <row r="26" spans="1:12" s="2" customFormat="1" ht="44.25" customHeight="1" x14ac:dyDescent="0.25">
      <c r="A26" s="8" t="s">
        <v>74</v>
      </c>
      <c r="B26" s="5" t="s">
        <v>9</v>
      </c>
      <c r="C26" s="6" t="s">
        <v>70</v>
      </c>
      <c r="D26" s="5" t="s">
        <v>59</v>
      </c>
      <c r="E26" s="6" t="s">
        <v>67</v>
      </c>
      <c r="F26" s="6" t="s">
        <v>68</v>
      </c>
      <c r="G26" s="6" t="s">
        <v>403</v>
      </c>
      <c r="H26" s="6">
        <v>3000</v>
      </c>
      <c r="I26" s="6">
        <f t="shared" ref="I26:I31" si="1">H26*1.19</f>
        <v>3570</v>
      </c>
      <c r="J26" s="22" t="s">
        <v>748</v>
      </c>
      <c r="K26" s="22" t="s">
        <v>749</v>
      </c>
      <c r="L26" s="9" t="s">
        <v>889</v>
      </c>
    </row>
    <row r="27" spans="1:12" s="2" customFormat="1" ht="36" x14ac:dyDescent="0.25">
      <c r="A27" s="8" t="s">
        <v>78</v>
      </c>
      <c r="B27" s="5" t="s">
        <v>9</v>
      </c>
      <c r="C27" s="6" t="s">
        <v>72</v>
      </c>
      <c r="D27" s="5" t="s">
        <v>59</v>
      </c>
      <c r="E27" s="6" t="s">
        <v>73</v>
      </c>
      <c r="F27" s="6" t="s">
        <v>486</v>
      </c>
      <c r="G27" s="6" t="s">
        <v>403</v>
      </c>
      <c r="H27" s="6">
        <v>10000</v>
      </c>
      <c r="I27" s="6">
        <f t="shared" si="1"/>
        <v>11900</v>
      </c>
      <c r="J27" s="22" t="s">
        <v>748</v>
      </c>
      <c r="K27" s="22" t="s">
        <v>749</v>
      </c>
      <c r="L27" s="9" t="s">
        <v>889</v>
      </c>
    </row>
    <row r="28" spans="1:12" s="2" customFormat="1" ht="30" customHeight="1" x14ac:dyDescent="0.25">
      <c r="A28" s="8" t="s">
        <v>80</v>
      </c>
      <c r="B28" s="5" t="s">
        <v>9</v>
      </c>
      <c r="C28" s="6" t="s">
        <v>75</v>
      </c>
      <c r="D28" s="5" t="s">
        <v>59</v>
      </c>
      <c r="E28" s="6" t="s">
        <v>76</v>
      </c>
      <c r="F28" s="6" t="s">
        <v>77</v>
      </c>
      <c r="G28" s="6" t="s">
        <v>403</v>
      </c>
      <c r="H28" s="6">
        <v>5000</v>
      </c>
      <c r="I28" s="6">
        <f t="shared" si="1"/>
        <v>5950</v>
      </c>
      <c r="J28" s="22" t="s">
        <v>748</v>
      </c>
      <c r="K28" s="22" t="s">
        <v>749</v>
      </c>
      <c r="L28" s="9" t="s">
        <v>889</v>
      </c>
    </row>
    <row r="29" spans="1:12" s="2" customFormat="1" ht="30.75" customHeight="1" x14ac:dyDescent="0.25">
      <c r="A29" s="8" t="s">
        <v>634</v>
      </c>
      <c r="B29" s="5" t="s">
        <v>9</v>
      </c>
      <c r="C29" s="6" t="s">
        <v>79</v>
      </c>
      <c r="D29" s="5" t="s">
        <v>59</v>
      </c>
      <c r="E29" s="6" t="s">
        <v>67</v>
      </c>
      <c r="F29" s="6" t="s">
        <v>68</v>
      </c>
      <c r="G29" s="6" t="s">
        <v>403</v>
      </c>
      <c r="H29" s="6">
        <v>2000</v>
      </c>
      <c r="I29" s="6">
        <f t="shared" si="1"/>
        <v>2380</v>
      </c>
      <c r="J29" s="22" t="s">
        <v>748</v>
      </c>
      <c r="K29" s="22" t="s">
        <v>749</v>
      </c>
      <c r="L29" s="9" t="s">
        <v>889</v>
      </c>
    </row>
    <row r="30" spans="1:12" s="1" customFormat="1" ht="30.75" customHeight="1" x14ac:dyDescent="0.25">
      <c r="A30" s="8" t="s">
        <v>559</v>
      </c>
      <c r="B30" s="24" t="s">
        <v>9</v>
      </c>
      <c r="C30" s="22" t="s">
        <v>731</v>
      </c>
      <c r="D30" s="24" t="s">
        <v>59</v>
      </c>
      <c r="E30" s="22" t="s">
        <v>67</v>
      </c>
      <c r="F30" s="22" t="s">
        <v>68</v>
      </c>
      <c r="G30" s="22" t="s">
        <v>403</v>
      </c>
      <c r="H30" s="22">
        <v>2000</v>
      </c>
      <c r="I30" s="6">
        <f t="shared" si="1"/>
        <v>2380</v>
      </c>
      <c r="J30" s="22" t="s">
        <v>748</v>
      </c>
      <c r="K30" s="22" t="s">
        <v>749</v>
      </c>
      <c r="L30" s="25" t="s">
        <v>889</v>
      </c>
    </row>
    <row r="31" spans="1:12" s="1" customFormat="1" ht="30.75" customHeight="1" x14ac:dyDescent="0.25">
      <c r="A31" s="23" t="s">
        <v>90</v>
      </c>
      <c r="B31" s="24" t="s">
        <v>9</v>
      </c>
      <c r="C31" s="22" t="s">
        <v>800</v>
      </c>
      <c r="D31" s="51" t="s">
        <v>59</v>
      </c>
      <c r="E31" s="22" t="s">
        <v>257</v>
      </c>
      <c r="F31" s="22" t="s">
        <v>258</v>
      </c>
      <c r="G31" s="22" t="s">
        <v>403</v>
      </c>
      <c r="H31" s="22">
        <v>11000</v>
      </c>
      <c r="I31" s="6">
        <f t="shared" si="1"/>
        <v>13090</v>
      </c>
      <c r="J31" s="22" t="s">
        <v>748</v>
      </c>
      <c r="K31" s="22" t="s">
        <v>749</v>
      </c>
      <c r="L31" s="25" t="s">
        <v>889</v>
      </c>
    </row>
    <row r="32" spans="1:12" s="2" customFormat="1" ht="21" customHeight="1" x14ac:dyDescent="0.25">
      <c r="A32" s="32"/>
      <c r="B32" s="77" t="s">
        <v>59</v>
      </c>
      <c r="C32" s="78"/>
      <c r="D32" s="77" t="s">
        <v>383</v>
      </c>
      <c r="E32" s="79"/>
      <c r="F32" s="79"/>
      <c r="G32" s="78"/>
      <c r="H32" s="33">
        <f>SUM(H23:H31)</f>
        <v>53000</v>
      </c>
      <c r="I32" s="33">
        <f>SUM(I23:I31)</f>
        <v>63070</v>
      </c>
      <c r="J32" s="34"/>
      <c r="K32" s="36"/>
      <c r="L32" s="35"/>
    </row>
    <row r="33" spans="1:12" s="2" customFormat="1" ht="36" x14ac:dyDescent="0.25">
      <c r="A33" s="8" t="s">
        <v>93</v>
      </c>
      <c r="B33" s="5" t="s">
        <v>510</v>
      </c>
      <c r="C33" s="14" t="s">
        <v>489</v>
      </c>
      <c r="D33" s="5" t="s">
        <v>412</v>
      </c>
      <c r="E33" s="5" t="s">
        <v>458</v>
      </c>
      <c r="F33" s="5" t="s">
        <v>459</v>
      </c>
      <c r="G33" s="14" t="s">
        <v>403</v>
      </c>
      <c r="H33" s="6">
        <v>5000</v>
      </c>
      <c r="I33" s="6">
        <f>H33*1.19</f>
        <v>5950</v>
      </c>
      <c r="J33" s="22" t="s">
        <v>748</v>
      </c>
      <c r="K33" s="22" t="s">
        <v>749</v>
      </c>
      <c r="L33" s="9" t="s">
        <v>709</v>
      </c>
    </row>
    <row r="34" spans="1:12" s="2" customFormat="1" ht="21.75" customHeight="1" x14ac:dyDescent="0.25">
      <c r="A34" s="37"/>
      <c r="B34" s="77" t="s">
        <v>412</v>
      </c>
      <c r="C34" s="78"/>
      <c r="D34" s="77" t="s">
        <v>413</v>
      </c>
      <c r="E34" s="79"/>
      <c r="F34" s="79"/>
      <c r="G34" s="78"/>
      <c r="H34" s="33">
        <f>SUM(H33)</f>
        <v>5000</v>
      </c>
      <c r="I34" s="33">
        <f>SUM(I33)</f>
        <v>5950</v>
      </c>
      <c r="J34" s="34"/>
      <c r="K34" s="36"/>
      <c r="L34" s="35"/>
    </row>
    <row r="35" spans="1:12" s="2" customFormat="1" ht="36" x14ac:dyDescent="0.25">
      <c r="A35" s="8" t="s">
        <v>97</v>
      </c>
      <c r="B35" s="5" t="s">
        <v>510</v>
      </c>
      <c r="C35" s="6" t="s">
        <v>81</v>
      </c>
      <c r="D35" s="5" t="s">
        <v>82</v>
      </c>
      <c r="E35" s="6" t="s">
        <v>83</v>
      </c>
      <c r="F35" s="6" t="s">
        <v>84</v>
      </c>
      <c r="G35" s="6" t="s">
        <v>580</v>
      </c>
      <c r="H35" s="6">
        <v>350000</v>
      </c>
      <c r="I35" s="6">
        <f>H35</f>
        <v>350000</v>
      </c>
      <c r="J35" s="22" t="s">
        <v>748</v>
      </c>
      <c r="K35" s="22" t="s">
        <v>749</v>
      </c>
      <c r="L35" s="9" t="s">
        <v>709</v>
      </c>
    </row>
    <row r="36" spans="1:12" s="2" customFormat="1" ht="30.75" customHeight="1" x14ac:dyDescent="0.25">
      <c r="A36" s="8" t="s">
        <v>100</v>
      </c>
      <c r="B36" s="5" t="s">
        <v>9</v>
      </c>
      <c r="C36" s="6" t="s">
        <v>402</v>
      </c>
      <c r="D36" s="5" t="s">
        <v>82</v>
      </c>
      <c r="E36" s="6" t="s">
        <v>85</v>
      </c>
      <c r="F36" s="6" t="s">
        <v>86</v>
      </c>
      <c r="G36" s="6" t="s">
        <v>403</v>
      </c>
      <c r="H36" s="6">
        <v>12000</v>
      </c>
      <c r="I36" s="6">
        <f t="shared" ref="I36:I43" si="2">H36*1.19</f>
        <v>14280</v>
      </c>
      <c r="J36" s="22" t="s">
        <v>748</v>
      </c>
      <c r="K36" s="22" t="s">
        <v>749</v>
      </c>
      <c r="L36" s="9" t="s">
        <v>709</v>
      </c>
    </row>
    <row r="37" spans="1:12" s="2" customFormat="1" ht="30" customHeight="1" x14ac:dyDescent="0.25">
      <c r="A37" s="8" t="s">
        <v>104</v>
      </c>
      <c r="B37" s="5" t="s">
        <v>9</v>
      </c>
      <c r="C37" s="6" t="s">
        <v>87</v>
      </c>
      <c r="D37" s="5" t="s">
        <v>82</v>
      </c>
      <c r="E37" s="6" t="s">
        <v>88</v>
      </c>
      <c r="F37" s="6" t="s">
        <v>89</v>
      </c>
      <c r="G37" s="6" t="s">
        <v>403</v>
      </c>
      <c r="H37" s="6">
        <v>500</v>
      </c>
      <c r="I37" s="6">
        <f t="shared" si="2"/>
        <v>595</v>
      </c>
      <c r="J37" s="22" t="s">
        <v>748</v>
      </c>
      <c r="K37" s="22" t="s">
        <v>749</v>
      </c>
      <c r="L37" s="9" t="s">
        <v>709</v>
      </c>
    </row>
    <row r="38" spans="1:12" s="2" customFormat="1" ht="32.25" customHeight="1" x14ac:dyDescent="0.25">
      <c r="A38" s="8" t="s">
        <v>108</v>
      </c>
      <c r="B38" s="5" t="s">
        <v>9</v>
      </c>
      <c r="C38" s="6" t="s">
        <v>91</v>
      </c>
      <c r="D38" s="5" t="s">
        <v>82</v>
      </c>
      <c r="E38" s="6" t="s">
        <v>92</v>
      </c>
      <c r="F38" s="6" t="s">
        <v>91</v>
      </c>
      <c r="G38" s="6" t="s">
        <v>403</v>
      </c>
      <c r="H38" s="6">
        <v>2000</v>
      </c>
      <c r="I38" s="6">
        <f t="shared" si="2"/>
        <v>2380</v>
      </c>
      <c r="J38" s="22" t="s">
        <v>748</v>
      </c>
      <c r="K38" s="22" t="s">
        <v>749</v>
      </c>
      <c r="L38" s="9" t="s">
        <v>709</v>
      </c>
    </row>
    <row r="39" spans="1:12" s="2" customFormat="1" ht="30" customHeight="1" x14ac:dyDescent="0.25">
      <c r="A39" s="8" t="s">
        <v>113</v>
      </c>
      <c r="B39" s="5" t="s">
        <v>9</v>
      </c>
      <c r="C39" s="6" t="s">
        <v>94</v>
      </c>
      <c r="D39" s="5" t="s">
        <v>82</v>
      </c>
      <c r="E39" s="6" t="s">
        <v>95</v>
      </c>
      <c r="F39" s="6" t="s">
        <v>96</v>
      </c>
      <c r="G39" s="6" t="s">
        <v>403</v>
      </c>
      <c r="H39" s="6">
        <v>30000</v>
      </c>
      <c r="I39" s="6">
        <f t="shared" si="2"/>
        <v>35700</v>
      </c>
      <c r="J39" s="22" t="s">
        <v>748</v>
      </c>
      <c r="K39" s="22" t="s">
        <v>749</v>
      </c>
      <c r="L39" s="9" t="s">
        <v>709</v>
      </c>
    </row>
    <row r="40" spans="1:12" s="2" customFormat="1" ht="33" customHeight="1" x14ac:dyDescent="0.25">
      <c r="A40" s="8" t="s">
        <v>117</v>
      </c>
      <c r="B40" s="5" t="s">
        <v>9</v>
      </c>
      <c r="C40" s="6" t="s">
        <v>98</v>
      </c>
      <c r="D40" s="5" t="s">
        <v>82</v>
      </c>
      <c r="E40" s="6" t="s">
        <v>99</v>
      </c>
      <c r="F40" s="6" t="s">
        <v>98</v>
      </c>
      <c r="G40" s="6" t="s">
        <v>403</v>
      </c>
      <c r="H40" s="6">
        <v>30000</v>
      </c>
      <c r="I40" s="6">
        <f t="shared" si="2"/>
        <v>35700</v>
      </c>
      <c r="J40" s="22" t="s">
        <v>748</v>
      </c>
      <c r="K40" s="22" t="s">
        <v>749</v>
      </c>
      <c r="L40" s="9" t="s">
        <v>709</v>
      </c>
    </row>
    <row r="41" spans="1:12" s="2" customFormat="1" ht="29.25" customHeight="1" x14ac:dyDescent="0.25">
      <c r="A41" s="8" t="s">
        <v>118</v>
      </c>
      <c r="B41" s="5" t="s">
        <v>9</v>
      </c>
      <c r="C41" s="6" t="s">
        <v>101</v>
      </c>
      <c r="D41" s="5" t="s">
        <v>82</v>
      </c>
      <c r="E41" s="6" t="s">
        <v>102</v>
      </c>
      <c r="F41" s="6" t="s">
        <v>103</v>
      </c>
      <c r="G41" s="6" t="s">
        <v>403</v>
      </c>
      <c r="H41" s="6">
        <v>2000</v>
      </c>
      <c r="I41" s="6">
        <f t="shared" si="2"/>
        <v>2380</v>
      </c>
      <c r="J41" s="22" t="s">
        <v>748</v>
      </c>
      <c r="K41" s="22" t="s">
        <v>749</v>
      </c>
      <c r="L41" s="9" t="s">
        <v>709</v>
      </c>
    </row>
    <row r="42" spans="1:12" s="2" customFormat="1" ht="21.75" customHeight="1" x14ac:dyDescent="0.25">
      <c r="A42" s="8" t="s">
        <v>122</v>
      </c>
      <c r="B42" s="5" t="s">
        <v>548</v>
      </c>
      <c r="C42" s="6" t="s">
        <v>105</v>
      </c>
      <c r="D42" s="5" t="s">
        <v>82</v>
      </c>
      <c r="E42" s="6" t="s">
        <v>106</v>
      </c>
      <c r="F42" s="6" t="s">
        <v>107</v>
      </c>
      <c r="G42" s="6" t="s">
        <v>403</v>
      </c>
      <c r="H42" s="6">
        <v>30000</v>
      </c>
      <c r="I42" s="6">
        <f t="shared" si="2"/>
        <v>35700</v>
      </c>
      <c r="J42" s="22" t="s">
        <v>748</v>
      </c>
      <c r="K42" s="22" t="s">
        <v>749</v>
      </c>
      <c r="L42" s="9" t="s">
        <v>709</v>
      </c>
    </row>
    <row r="43" spans="1:12" s="2" customFormat="1" ht="33.75" customHeight="1" x14ac:dyDescent="0.25">
      <c r="A43" s="8" t="s">
        <v>125</v>
      </c>
      <c r="B43" s="5" t="s">
        <v>9</v>
      </c>
      <c r="C43" s="6" t="s">
        <v>404</v>
      </c>
      <c r="D43" s="5" t="s">
        <v>82</v>
      </c>
      <c r="E43" s="6" t="s">
        <v>405</v>
      </c>
      <c r="F43" s="6" t="s">
        <v>408</v>
      </c>
      <c r="G43" s="6" t="s">
        <v>403</v>
      </c>
      <c r="H43" s="6">
        <v>1000</v>
      </c>
      <c r="I43" s="6">
        <f t="shared" si="2"/>
        <v>1190</v>
      </c>
      <c r="J43" s="22" t="s">
        <v>748</v>
      </c>
      <c r="K43" s="22" t="s">
        <v>749</v>
      </c>
      <c r="L43" s="9" t="s">
        <v>709</v>
      </c>
    </row>
    <row r="44" spans="1:12" s="2" customFormat="1" ht="17.25" customHeight="1" x14ac:dyDescent="0.25">
      <c r="A44" s="32"/>
      <c r="B44" s="76" t="s">
        <v>82</v>
      </c>
      <c r="C44" s="76"/>
      <c r="D44" s="77" t="s">
        <v>691</v>
      </c>
      <c r="E44" s="79"/>
      <c r="F44" s="79"/>
      <c r="G44" s="78"/>
      <c r="H44" s="33">
        <f>SUM(H35:H43)</f>
        <v>457500</v>
      </c>
      <c r="I44" s="33">
        <f>SUM(I35:I43)</f>
        <v>477925</v>
      </c>
      <c r="J44" s="34"/>
      <c r="K44" s="36"/>
      <c r="L44" s="35"/>
    </row>
    <row r="45" spans="1:12" s="2" customFormat="1" ht="54.75" customHeight="1" x14ac:dyDescent="0.25">
      <c r="A45" s="8" t="s">
        <v>128</v>
      </c>
      <c r="B45" s="5" t="s">
        <v>9</v>
      </c>
      <c r="C45" s="6" t="s">
        <v>109</v>
      </c>
      <c r="D45" s="5" t="s">
        <v>110</v>
      </c>
      <c r="E45" s="6" t="s">
        <v>111</v>
      </c>
      <c r="F45" s="6" t="s">
        <v>112</v>
      </c>
      <c r="G45" s="6" t="s">
        <v>752</v>
      </c>
      <c r="H45" s="6">
        <v>200000</v>
      </c>
      <c r="I45" s="6">
        <f>H45*1.19</f>
        <v>238000</v>
      </c>
      <c r="J45" s="22" t="s">
        <v>748</v>
      </c>
      <c r="K45" s="6" t="s">
        <v>749</v>
      </c>
      <c r="L45" s="4" t="s">
        <v>889</v>
      </c>
    </row>
    <row r="46" spans="1:12" s="2" customFormat="1" ht="51.75" customHeight="1" x14ac:dyDescent="0.25">
      <c r="A46" s="8" t="s">
        <v>131</v>
      </c>
      <c r="B46" s="5" t="s">
        <v>9</v>
      </c>
      <c r="C46" s="6" t="s">
        <v>114</v>
      </c>
      <c r="D46" s="5" t="s">
        <v>110</v>
      </c>
      <c r="E46" s="6" t="s">
        <v>115</v>
      </c>
      <c r="F46" s="6" t="s">
        <v>116</v>
      </c>
      <c r="G46" s="6" t="s">
        <v>403</v>
      </c>
      <c r="H46" s="6">
        <v>107000</v>
      </c>
      <c r="I46" s="6">
        <f t="shared" ref="I46:I51" si="3">H46*1.19</f>
        <v>127330</v>
      </c>
      <c r="J46" s="22" t="s">
        <v>748</v>
      </c>
      <c r="K46" s="6" t="s">
        <v>749</v>
      </c>
      <c r="L46" s="4" t="s">
        <v>889</v>
      </c>
    </row>
    <row r="47" spans="1:12" s="2" customFormat="1" ht="50.25" customHeight="1" x14ac:dyDescent="0.25">
      <c r="A47" s="8" t="s">
        <v>135</v>
      </c>
      <c r="B47" s="5" t="s">
        <v>9</v>
      </c>
      <c r="C47" s="6" t="s">
        <v>119</v>
      </c>
      <c r="D47" s="5" t="s">
        <v>110</v>
      </c>
      <c r="E47" s="6" t="s">
        <v>120</v>
      </c>
      <c r="F47" s="6" t="s">
        <v>121</v>
      </c>
      <c r="G47" s="6" t="s">
        <v>403</v>
      </c>
      <c r="H47" s="6">
        <v>85000</v>
      </c>
      <c r="I47" s="6">
        <f t="shared" si="3"/>
        <v>101150</v>
      </c>
      <c r="J47" s="22" t="s">
        <v>748</v>
      </c>
      <c r="K47" s="6" t="s">
        <v>749</v>
      </c>
      <c r="L47" s="4" t="s">
        <v>889</v>
      </c>
    </row>
    <row r="48" spans="1:12" s="2" customFormat="1" ht="42" customHeight="1" x14ac:dyDescent="0.25">
      <c r="A48" s="8" t="s">
        <v>137</v>
      </c>
      <c r="B48" s="5" t="s">
        <v>9</v>
      </c>
      <c r="C48" s="6" t="s">
        <v>123</v>
      </c>
      <c r="D48" s="5" t="s">
        <v>110</v>
      </c>
      <c r="E48" s="6" t="s">
        <v>124</v>
      </c>
      <c r="F48" s="6" t="s">
        <v>401</v>
      </c>
      <c r="G48" s="6" t="s">
        <v>403</v>
      </c>
      <c r="H48" s="6">
        <v>4000</v>
      </c>
      <c r="I48" s="6">
        <f t="shared" si="3"/>
        <v>4760</v>
      </c>
      <c r="J48" s="22" t="s">
        <v>748</v>
      </c>
      <c r="K48" s="6" t="s">
        <v>749</v>
      </c>
      <c r="L48" s="4" t="s">
        <v>889</v>
      </c>
    </row>
    <row r="49" spans="1:12" s="2" customFormat="1" ht="30" customHeight="1" x14ac:dyDescent="0.25">
      <c r="A49" s="8" t="s">
        <v>801</v>
      </c>
      <c r="B49" s="5" t="s">
        <v>9</v>
      </c>
      <c r="C49" s="6" t="s">
        <v>550</v>
      </c>
      <c r="D49" s="5" t="s">
        <v>110</v>
      </c>
      <c r="E49" s="6" t="s">
        <v>129</v>
      </c>
      <c r="F49" s="6" t="s">
        <v>130</v>
      </c>
      <c r="G49" s="6" t="s">
        <v>403</v>
      </c>
      <c r="H49" s="6">
        <v>32000</v>
      </c>
      <c r="I49" s="6">
        <f t="shared" si="3"/>
        <v>38080</v>
      </c>
      <c r="J49" s="22" t="s">
        <v>748</v>
      </c>
      <c r="K49" s="6" t="s">
        <v>749</v>
      </c>
      <c r="L49" s="4" t="s">
        <v>889</v>
      </c>
    </row>
    <row r="50" spans="1:12" s="2" customFormat="1" ht="31.5" customHeight="1" x14ac:dyDescent="0.25">
      <c r="A50" s="8" t="s">
        <v>142</v>
      </c>
      <c r="B50" s="5" t="s">
        <v>9</v>
      </c>
      <c r="C50" s="6" t="s">
        <v>421</v>
      </c>
      <c r="D50" s="5" t="s">
        <v>110</v>
      </c>
      <c r="E50" s="6" t="s">
        <v>460</v>
      </c>
      <c r="F50" s="6" t="s">
        <v>461</v>
      </c>
      <c r="G50" s="6" t="s">
        <v>403</v>
      </c>
      <c r="H50" s="6">
        <v>15000</v>
      </c>
      <c r="I50" s="6">
        <f t="shared" si="3"/>
        <v>17850</v>
      </c>
      <c r="J50" s="22" t="s">
        <v>748</v>
      </c>
      <c r="K50" s="6" t="s">
        <v>749</v>
      </c>
      <c r="L50" s="4" t="s">
        <v>889</v>
      </c>
    </row>
    <row r="51" spans="1:12" s="2" customFormat="1" ht="36" x14ac:dyDescent="0.25">
      <c r="A51" s="8" t="s">
        <v>146</v>
      </c>
      <c r="B51" s="5" t="s">
        <v>9</v>
      </c>
      <c r="C51" s="6" t="s">
        <v>166</v>
      </c>
      <c r="D51" s="5" t="s">
        <v>110</v>
      </c>
      <c r="E51" s="6" t="s">
        <v>167</v>
      </c>
      <c r="F51" s="6" t="s">
        <v>168</v>
      </c>
      <c r="G51" s="6" t="s">
        <v>403</v>
      </c>
      <c r="H51" s="6">
        <v>15000</v>
      </c>
      <c r="I51" s="6">
        <f t="shared" si="3"/>
        <v>17850</v>
      </c>
      <c r="J51" s="22" t="s">
        <v>748</v>
      </c>
      <c r="K51" s="6" t="s">
        <v>749</v>
      </c>
      <c r="L51" s="4" t="s">
        <v>709</v>
      </c>
    </row>
    <row r="52" spans="1:12" s="2" customFormat="1" ht="43.5" customHeight="1" x14ac:dyDescent="0.25">
      <c r="A52" s="8" t="s">
        <v>147</v>
      </c>
      <c r="B52" s="5" t="s">
        <v>170</v>
      </c>
      <c r="C52" s="6" t="s">
        <v>138</v>
      </c>
      <c r="D52" s="5" t="s">
        <v>110</v>
      </c>
      <c r="E52" s="6" t="s">
        <v>139</v>
      </c>
      <c r="F52" s="6" t="s">
        <v>579</v>
      </c>
      <c r="G52" s="6" t="s">
        <v>403</v>
      </c>
      <c r="H52" s="6">
        <v>83000</v>
      </c>
      <c r="I52" s="6">
        <f>H52*1.19</f>
        <v>98770</v>
      </c>
      <c r="J52" s="22" t="s">
        <v>748</v>
      </c>
      <c r="K52" s="6" t="s">
        <v>749</v>
      </c>
      <c r="L52" s="4" t="s">
        <v>709</v>
      </c>
    </row>
    <row r="53" spans="1:12" s="2" customFormat="1" ht="31.5" customHeight="1" x14ac:dyDescent="0.25">
      <c r="A53" s="8" t="s">
        <v>148</v>
      </c>
      <c r="B53" s="5" t="s">
        <v>428</v>
      </c>
      <c r="C53" s="6" t="s">
        <v>171</v>
      </c>
      <c r="D53" s="5" t="s">
        <v>110</v>
      </c>
      <c r="E53" s="6" t="s">
        <v>144</v>
      </c>
      <c r="F53" s="6" t="s">
        <v>145</v>
      </c>
      <c r="G53" s="6" t="s">
        <v>403</v>
      </c>
      <c r="H53" s="6">
        <v>8000</v>
      </c>
      <c r="I53" s="6">
        <f t="shared" ref="I53:I62" si="4">H53*1.19</f>
        <v>9520</v>
      </c>
      <c r="J53" s="22" t="s">
        <v>748</v>
      </c>
      <c r="K53" s="6" t="s">
        <v>749</v>
      </c>
      <c r="L53" s="4" t="s">
        <v>709</v>
      </c>
    </row>
    <row r="54" spans="1:12" s="2" customFormat="1" ht="54" customHeight="1" x14ac:dyDescent="0.25">
      <c r="A54" s="8" t="s">
        <v>152</v>
      </c>
      <c r="B54" s="5" t="s">
        <v>548</v>
      </c>
      <c r="C54" s="6" t="s">
        <v>153</v>
      </c>
      <c r="D54" s="5" t="s">
        <v>110</v>
      </c>
      <c r="E54" s="6" t="s">
        <v>154</v>
      </c>
      <c r="F54" s="6" t="s">
        <v>155</v>
      </c>
      <c r="G54" s="6" t="s">
        <v>403</v>
      </c>
      <c r="H54" s="6">
        <v>3000</v>
      </c>
      <c r="I54" s="6">
        <f t="shared" si="4"/>
        <v>3570</v>
      </c>
      <c r="J54" s="22" t="s">
        <v>748</v>
      </c>
      <c r="K54" s="6" t="s">
        <v>749</v>
      </c>
      <c r="L54" s="4" t="s">
        <v>709</v>
      </c>
    </row>
    <row r="55" spans="1:12" s="2" customFormat="1" ht="30" customHeight="1" x14ac:dyDescent="0.25">
      <c r="A55" s="8" t="s">
        <v>156</v>
      </c>
      <c r="B55" s="5" t="s">
        <v>9</v>
      </c>
      <c r="C55" s="6" t="s">
        <v>157</v>
      </c>
      <c r="D55" s="5" t="s">
        <v>110</v>
      </c>
      <c r="E55" s="6" t="s">
        <v>158</v>
      </c>
      <c r="F55" s="6" t="s">
        <v>159</v>
      </c>
      <c r="G55" s="6" t="s">
        <v>403</v>
      </c>
      <c r="H55" s="6">
        <v>15000</v>
      </c>
      <c r="I55" s="6">
        <f t="shared" si="4"/>
        <v>17850</v>
      </c>
      <c r="J55" s="22" t="s">
        <v>748</v>
      </c>
      <c r="K55" s="6" t="s">
        <v>749</v>
      </c>
      <c r="L55" s="4" t="s">
        <v>709</v>
      </c>
    </row>
    <row r="56" spans="1:12" s="2" customFormat="1" ht="48" x14ac:dyDescent="0.25">
      <c r="A56" s="8" t="s">
        <v>160</v>
      </c>
      <c r="B56" s="5" t="s">
        <v>548</v>
      </c>
      <c r="C56" s="6" t="s">
        <v>140</v>
      </c>
      <c r="D56" s="5" t="s">
        <v>110</v>
      </c>
      <c r="E56" s="6" t="s">
        <v>141</v>
      </c>
      <c r="F56" s="6" t="s">
        <v>400</v>
      </c>
      <c r="G56" s="6" t="s">
        <v>403</v>
      </c>
      <c r="H56" s="22">
        <v>85000</v>
      </c>
      <c r="I56" s="6">
        <f t="shared" si="4"/>
        <v>101150</v>
      </c>
      <c r="J56" s="22" t="s">
        <v>748</v>
      </c>
      <c r="K56" s="6" t="s">
        <v>749</v>
      </c>
      <c r="L56" s="4" t="s">
        <v>709</v>
      </c>
    </row>
    <row r="57" spans="1:12" s="1" customFormat="1" ht="48" x14ac:dyDescent="0.25">
      <c r="A57" s="8" t="s">
        <v>161</v>
      </c>
      <c r="B57" s="24" t="s">
        <v>548</v>
      </c>
      <c r="C57" s="22" t="s">
        <v>619</v>
      </c>
      <c r="D57" s="24" t="s">
        <v>110</v>
      </c>
      <c r="E57" s="22" t="s">
        <v>620</v>
      </c>
      <c r="F57" s="22" t="s">
        <v>621</v>
      </c>
      <c r="G57" s="22" t="s">
        <v>403</v>
      </c>
      <c r="H57" s="22">
        <v>63500</v>
      </c>
      <c r="I57" s="6">
        <f t="shared" si="4"/>
        <v>75565</v>
      </c>
      <c r="J57" s="22" t="s">
        <v>748</v>
      </c>
      <c r="K57" s="22" t="s">
        <v>749</v>
      </c>
      <c r="L57" s="21" t="s">
        <v>709</v>
      </c>
    </row>
    <row r="58" spans="1:12" s="1" customFormat="1" ht="36" x14ac:dyDescent="0.25">
      <c r="A58" s="8" t="s">
        <v>802</v>
      </c>
      <c r="B58" s="24" t="s">
        <v>548</v>
      </c>
      <c r="C58" s="22" t="s">
        <v>420</v>
      </c>
      <c r="D58" s="24" t="s">
        <v>110</v>
      </c>
      <c r="E58" s="22" t="s">
        <v>462</v>
      </c>
      <c r="F58" s="22" t="s">
        <v>463</v>
      </c>
      <c r="G58" s="22" t="s">
        <v>403</v>
      </c>
      <c r="H58" s="22">
        <v>3000</v>
      </c>
      <c r="I58" s="6">
        <f t="shared" si="4"/>
        <v>3570</v>
      </c>
      <c r="J58" s="22" t="s">
        <v>748</v>
      </c>
      <c r="K58" s="22" t="s">
        <v>749</v>
      </c>
      <c r="L58" s="21" t="s">
        <v>709</v>
      </c>
    </row>
    <row r="59" spans="1:12" s="1" customFormat="1" ht="48" x14ac:dyDescent="0.25">
      <c r="A59" s="23" t="s">
        <v>165</v>
      </c>
      <c r="B59" s="24" t="s">
        <v>548</v>
      </c>
      <c r="C59" s="22" t="s">
        <v>765</v>
      </c>
      <c r="D59" s="24" t="s">
        <v>110</v>
      </c>
      <c r="E59" s="22" t="s">
        <v>154</v>
      </c>
      <c r="F59" s="22" t="s">
        <v>155</v>
      </c>
      <c r="G59" s="22" t="s">
        <v>403</v>
      </c>
      <c r="H59" s="22">
        <v>150000</v>
      </c>
      <c r="I59" s="6">
        <f t="shared" si="4"/>
        <v>178500</v>
      </c>
      <c r="J59" s="22" t="s">
        <v>748</v>
      </c>
      <c r="K59" s="22" t="s">
        <v>749</v>
      </c>
      <c r="L59" s="21" t="s">
        <v>709</v>
      </c>
    </row>
    <row r="60" spans="1:12" s="1" customFormat="1" ht="29.25" customHeight="1" x14ac:dyDescent="0.25">
      <c r="A60" s="23" t="s">
        <v>169</v>
      </c>
      <c r="B60" s="24" t="s">
        <v>548</v>
      </c>
      <c r="C60" s="22" t="s">
        <v>517</v>
      </c>
      <c r="D60" s="24" t="s">
        <v>110</v>
      </c>
      <c r="E60" s="22" t="s">
        <v>126</v>
      </c>
      <c r="F60" s="22" t="s">
        <v>127</v>
      </c>
      <c r="G60" s="22" t="s">
        <v>403</v>
      </c>
      <c r="H60" s="22">
        <v>10000</v>
      </c>
      <c r="I60" s="6">
        <f t="shared" si="4"/>
        <v>11900</v>
      </c>
      <c r="J60" s="22" t="s">
        <v>748</v>
      </c>
      <c r="K60" s="22" t="s">
        <v>749</v>
      </c>
      <c r="L60" s="21" t="s">
        <v>709</v>
      </c>
    </row>
    <row r="61" spans="1:12" s="26" customFormat="1" ht="48" x14ac:dyDescent="0.2">
      <c r="A61" s="23" t="s">
        <v>803</v>
      </c>
      <c r="B61" s="24" t="s">
        <v>548</v>
      </c>
      <c r="C61" s="22" t="s">
        <v>671</v>
      </c>
      <c r="D61" s="24" t="s">
        <v>110</v>
      </c>
      <c r="E61" s="22" t="s">
        <v>617</v>
      </c>
      <c r="F61" s="22" t="s">
        <v>618</v>
      </c>
      <c r="G61" s="22" t="s">
        <v>846</v>
      </c>
      <c r="H61" s="6">
        <v>150000</v>
      </c>
      <c r="I61" s="6">
        <f t="shared" si="4"/>
        <v>178500</v>
      </c>
      <c r="J61" s="22" t="s">
        <v>748</v>
      </c>
      <c r="K61" s="22" t="s">
        <v>749</v>
      </c>
      <c r="L61" s="21" t="s">
        <v>709</v>
      </c>
    </row>
    <row r="62" spans="1:12" s="2" customFormat="1" ht="31.5" customHeight="1" x14ac:dyDescent="0.25">
      <c r="A62" s="23" t="s">
        <v>630</v>
      </c>
      <c r="B62" s="5" t="s">
        <v>548</v>
      </c>
      <c r="C62" s="6" t="s">
        <v>149</v>
      </c>
      <c r="D62" s="5" t="s">
        <v>110</v>
      </c>
      <c r="E62" s="6" t="s">
        <v>150</v>
      </c>
      <c r="F62" s="6" t="s">
        <v>151</v>
      </c>
      <c r="G62" s="6" t="s">
        <v>403</v>
      </c>
      <c r="H62" s="6">
        <v>9500</v>
      </c>
      <c r="I62" s="6">
        <f t="shared" si="4"/>
        <v>11305</v>
      </c>
      <c r="J62" s="22" t="s">
        <v>748</v>
      </c>
      <c r="K62" s="6" t="s">
        <v>749</v>
      </c>
      <c r="L62" s="4" t="s">
        <v>709</v>
      </c>
    </row>
    <row r="63" spans="1:12" s="1" customFormat="1" ht="33" customHeight="1" x14ac:dyDescent="0.25">
      <c r="A63" s="23" t="s">
        <v>172</v>
      </c>
      <c r="B63" s="24" t="s">
        <v>548</v>
      </c>
      <c r="C63" s="22" t="s">
        <v>761</v>
      </c>
      <c r="D63" s="24" t="s">
        <v>110</v>
      </c>
      <c r="E63" s="22" t="s">
        <v>299</v>
      </c>
      <c r="F63" s="22" t="s">
        <v>300</v>
      </c>
      <c r="G63" s="22" t="s">
        <v>403</v>
      </c>
      <c r="H63" s="22">
        <v>22000</v>
      </c>
      <c r="I63" s="22">
        <f t="shared" ref="I63:I72" si="5">H63*1.19</f>
        <v>26180</v>
      </c>
      <c r="J63" s="22" t="s">
        <v>748</v>
      </c>
      <c r="K63" s="6" t="s">
        <v>749</v>
      </c>
      <c r="L63" s="21" t="s">
        <v>709</v>
      </c>
    </row>
    <row r="64" spans="1:12" s="2" customFormat="1" ht="36" x14ac:dyDescent="0.25">
      <c r="A64" s="23" t="s">
        <v>635</v>
      </c>
      <c r="B64" s="5" t="s">
        <v>548</v>
      </c>
      <c r="C64" s="6" t="s">
        <v>132</v>
      </c>
      <c r="D64" s="5" t="s">
        <v>110</v>
      </c>
      <c r="E64" s="6" t="s">
        <v>133</v>
      </c>
      <c r="F64" s="6" t="s">
        <v>134</v>
      </c>
      <c r="G64" s="6" t="s">
        <v>403</v>
      </c>
      <c r="H64" s="6">
        <v>15000</v>
      </c>
      <c r="I64" s="22">
        <f t="shared" si="5"/>
        <v>17850</v>
      </c>
      <c r="J64" s="22" t="s">
        <v>748</v>
      </c>
      <c r="K64" s="6" t="s">
        <v>749</v>
      </c>
      <c r="L64" s="4" t="s">
        <v>709</v>
      </c>
    </row>
    <row r="65" spans="1:12" s="2" customFormat="1" ht="42" customHeight="1" x14ac:dyDescent="0.25">
      <c r="A65" s="23" t="s">
        <v>636</v>
      </c>
      <c r="B65" s="5" t="s">
        <v>548</v>
      </c>
      <c r="C65" s="6" t="s">
        <v>136</v>
      </c>
      <c r="D65" s="5" t="s">
        <v>110</v>
      </c>
      <c r="E65" s="6" t="s">
        <v>477</v>
      </c>
      <c r="F65" s="6" t="s">
        <v>478</v>
      </c>
      <c r="G65" s="6" t="s">
        <v>403</v>
      </c>
      <c r="H65" s="6">
        <v>13000</v>
      </c>
      <c r="I65" s="22">
        <f t="shared" si="5"/>
        <v>15470</v>
      </c>
      <c r="J65" s="22" t="s">
        <v>748</v>
      </c>
      <c r="K65" s="6" t="s">
        <v>749</v>
      </c>
      <c r="L65" s="4" t="s">
        <v>889</v>
      </c>
    </row>
    <row r="66" spans="1:12" s="2" customFormat="1" ht="29.25" customHeight="1" x14ac:dyDescent="0.25">
      <c r="A66" s="23" t="s">
        <v>182</v>
      </c>
      <c r="B66" s="5" t="s">
        <v>548</v>
      </c>
      <c r="C66" s="6" t="s">
        <v>143</v>
      </c>
      <c r="D66" s="5" t="s">
        <v>110</v>
      </c>
      <c r="E66" s="6" t="s">
        <v>144</v>
      </c>
      <c r="F66" s="6" t="s">
        <v>145</v>
      </c>
      <c r="G66" s="6" t="s">
        <v>560</v>
      </c>
      <c r="H66" s="22">
        <v>65000</v>
      </c>
      <c r="I66" s="22">
        <f t="shared" si="5"/>
        <v>77350</v>
      </c>
      <c r="J66" s="22" t="s">
        <v>748</v>
      </c>
      <c r="K66" s="6" t="s">
        <v>749</v>
      </c>
      <c r="L66" s="4" t="s">
        <v>709</v>
      </c>
    </row>
    <row r="67" spans="1:12" s="3" customFormat="1" ht="28.5" customHeight="1" x14ac:dyDescent="0.2">
      <c r="A67" s="23" t="s">
        <v>186</v>
      </c>
      <c r="B67" s="5" t="s">
        <v>548</v>
      </c>
      <c r="C67" s="6" t="s">
        <v>162</v>
      </c>
      <c r="D67" s="5" t="s">
        <v>110</v>
      </c>
      <c r="E67" s="6" t="s">
        <v>163</v>
      </c>
      <c r="F67" s="6" t="s">
        <v>164</v>
      </c>
      <c r="G67" s="6" t="s">
        <v>403</v>
      </c>
      <c r="H67" s="22">
        <v>2000</v>
      </c>
      <c r="I67" s="22">
        <f t="shared" si="5"/>
        <v>2380</v>
      </c>
      <c r="J67" s="22" t="s">
        <v>748</v>
      </c>
      <c r="K67" s="6" t="s">
        <v>749</v>
      </c>
      <c r="L67" s="4" t="s">
        <v>889</v>
      </c>
    </row>
    <row r="68" spans="1:12" s="2" customFormat="1" ht="30" customHeight="1" x14ac:dyDescent="0.25">
      <c r="A68" s="23" t="s">
        <v>190</v>
      </c>
      <c r="B68" s="5" t="s">
        <v>170</v>
      </c>
      <c r="C68" s="6" t="s">
        <v>582</v>
      </c>
      <c r="D68" s="5" t="s">
        <v>110</v>
      </c>
      <c r="E68" s="6" t="s">
        <v>470</v>
      </c>
      <c r="F68" s="6" t="s">
        <v>471</v>
      </c>
      <c r="G68" s="6" t="s">
        <v>403</v>
      </c>
      <c r="H68" s="6">
        <v>40000</v>
      </c>
      <c r="I68" s="22">
        <f t="shared" si="5"/>
        <v>47600</v>
      </c>
      <c r="J68" s="22" t="s">
        <v>748</v>
      </c>
      <c r="K68" s="6" t="s">
        <v>749</v>
      </c>
      <c r="L68" s="4" t="s">
        <v>889</v>
      </c>
    </row>
    <row r="69" spans="1:12" s="2" customFormat="1" ht="23.25" customHeight="1" x14ac:dyDescent="0.25">
      <c r="A69" s="23" t="s">
        <v>637</v>
      </c>
      <c r="B69" s="5" t="s">
        <v>548</v>
      </c>
      <c r="C69" s="6" t="s">
        <v>425</v>
      </c>
      <c r="D69" s="5" t="s">
        <v>110</v>
      </c>
      <c r="E69" s="6" t="s">
        <v>426</v>
      </c>
      <c r="F69" s="6" t="s">
        <v>427</v>
      </c>
      <c r="G69" s="6" t="s">
        <v>403</v>
      </c>
      <c r="H69" s="6">
        <v>6500</v>
      </c>
      <c r="I69" s="22">
        <f t="shared" si="5"/>
        <v>7735</v>
      </c>
      <c r="J69" s="22" t="s">
        <v>748</v>
      </c>
      <c r="K69" s="6" t="s">
        <v>749</v>
      </c>
      <c r="L69" s="4" t="s">
        <v>709</v>
      </c>
    </row>
    <row r="70" spans="1:12" s="47" customFormat="1" ht="48" x14ac:dyDescent="0.25">
      <c r="A70" s="23" t="s">
        <v>638</v>
      </c>
      <c r="B70" s="24" t="s">
        <v>548</v>
      </c>
      <c r="C70" s="22" t="s">
        <v>599</v>
      </c>
      <c r="D70" s="24" t="s">
        <v>110</v>
      </c>
      <c r="E70" s="22" t="s">
        <v>173</v>
      </c>
      <c r="F70" s="22" t="s">
        <v>174</v>
      </c>
      <c r="G70" s="6" t="s">
        <v>403</v>
      </c>
      <c r="H70" s="6">
        <v>10000</v>
      </c>
      <c r="I70" s="22">
        <f t="shared" si="5"/>
        <v>11900</v>
      </c>
      <c r="J70" s="22" t="s">
        <v>748</v>
      </c>
      <c r="K70" s="22" t="s">
        <v>749</v>
      </c>
      <c r="L70" s="21" t="s">
        <v>709</v>
      </c>
    </row>
    <row r="71" spans="1:12" s="1" customFormat="1" ht="60" x14ac:dyDescent="0.25">
      <c r="A71" s="23" t="s">
        <v>804</v>
      </c>
      <c r="B71" s="24" t="s">
        <v>548</v>
      </c>
      <c r="C71" s="6" t="s">
        <v>796</v>
      </c>
      <c r="D71" s="5" t="s">
        <v>110</v>
      </c>
      <c r="E71" s="16" t="s">
        <v>681</v>
      </c>
      <c r="F71" s="6" t="s">
        <v>682</v>
      </c>
      <c r="G71" s="22" t="s">
        <v>845</v>
      </c>
      <c r="H71" s="6">
        <v>50000</v>
      </c>
      <c r="I71" s="22">
        <f t="shared" si="5"/>
        <v>59500</v>
      </c>
      <c r="J71" s="22" t="s">
        <v>748</v>
      </c>
      <c r="K71" s="22" t="s">
        <v>749</v>
      </c>
      <c r="L71" s="21" t="s">
        <v>709</v>
      </c>
    </row>
    <row r="72" spans="1:12" s="2" customFormat="1" ht="33" customHeight="1" x14ac:dyDescent="0.25">
      <c r="A72" s="23" t="s">
        <v>198</v>
      </c>
      <c r="B72" s="5" t="s">
        <v>9</v>
      </c>
      <c r="C72" s="6" t="s">
        <v>608</v>
      </c>
      <c r="D72" s="5" t="s">
        <v>110</v>
      </c>
      <c r="E72" s="6" t="s">
        <v>609</v>
      </c>
      <c r="F72" s="6" t="s">
        <v>610</v>
      </c>
      <c r="G72" s="6" t="s">
        <v>403</v>
      </c>
      <c r="H72" s="6">
        <v>2000</v>
      </c>
      <c r="I72" s="22">
        <f t="shared" si="5"/>
        <v>2380</v>
      </c>
      <c r="J72" s="22" t="s">
        <v>748</v>
      </c>
      <c r="K72" s="6" t="s">
        <v>749</v>
      </c>
      <c r="L72" s="4" t="s">
        <v>709</v>
      </c>
    </row>
    <row r="73" spans="1:12" s="49" customFormat="1" ht="60" x14ac:dyDescent="0.2">
      <c r="A73" s="54" t="s">
        <v>805</v>
      </c>
      <c r="B73" s="55" t="s">
        <v>548</v>
      </c>
      <c r="C73" s="56" t="s">
        <v>767</v>
      </c>
      <c r="D73" s="55" t="s">
        <v>110</v>
      </c>
      <c r="E73" s="56" t="s">
        <v>173</v>
      </c>
      <c r="F73" s="56" t="s">
        <v>174</v>
      </c>
      <c r="G73" s="58" t="s">
        <v>871</v>
      </c>
      <c r="H73" s="56">
        <v>0</v>
      </c>
      <c r="I73" s="56">
        <f t="shared" ref="I73:I82" si="6">H73*1.19</f>
        <v>0</v>
      </c>
      <c r="J73" s="22" t="s">
        <v>748</v>
      </c>
      <c r="K73" s="56" t="s">
        <v>749</v>
      </c>
      <c r="L73" s="57" t="s">
        <v>709</v>
      </c>
    </row>
    <row r="74" spans="1:12" s="1" customFormat="1" ht="60" x14ac:dyDescent="0.25">
      <c r="A74" s="23" t="s">
        <v>806</v>
      </c>
      <c r="B74" s="24" t="s">
        <v>548</v>
      </c>
      <c r="C74" s="22" t="s">
        <v>721</v>
      </c>
      <c r="D74" s="24" t="s">
        <v>110</v>
      </c>
      <c r="E74" s="22" t="s">
        <v>722</v>
      </c>
      <c r="F74" s="22" t="s">
        <v>723</v>
      </c>
      <c r="G74" s="22" t="s">
        <v>403</v>
      </c>
      <c r="H74" s="22">
        <v>10000</v>
      </c>
      <c r="I74" s="22">
        <f t="shared" si="6"/>
        <v>11900</v>
      </c>
      <c r="J74" s="22" t="s">
        <v>748</v>
      </c>
      <c r="K74" s="6" t="s">
        <v>749</v>
      </c>
      <c r="L74" s="21" t="s">
        <v>709</v>
      </c>
    </row>
    <row r="75" spans="1:12" s="26" customFormat="1" ht="24" x14ac:dyDescent="0.2">
      <c r="A75" s="23" t="s">
        <v>203</v>
      </c>
      <c r="B75" s="24" t="s">
        <v>548</v>
      </c>
      <c r="C75" s="22" t="s">
        <v>775</v>
      </c>
      <c r="D75" s="24" t="s">
        <v>110</v>
      </c>
      <c r="E75" s="22" t="s">
        <v>685</v>
      </c>
      <c r="F75" s="22" t="s">
        <v>686</v>
      </c>
      <c r="G75" s="22" t="s">
        <v>845</v>
      </c>
      <c r="H75" s="22">
        <v>5500</v>
      </c>
      <c r="I75" s="22">
        <f t="shared" si="6"/>
        <v>6545</v>
      </c>
      <c r="J75" s="22" t="s">
        <v>748</v>
      </c>
      <c r="K75" s="6" t="s">
        <v>749</v>
      </c>
      <c r="L75" s="21" t="s">
        <v>709</v>
      </c>
    </row>
    <row r="76" spans="1:12" s="46" customFormat="1" ht="48" x14ac:dyDescent="0.2">
      <c r="A76" s="59" t="s">
        <v>207</v>
      </c>
      <c r="B76" s="61" t="s">
        <v>548</v>
      </c>
      <c r="C76" s="62" t="s">
        <v>772</v>
      </c>
      <c r="D76" s="61" t="s">
        <v>110</v>
      </c>
      <c r="E76" s="62" t="s">
        <v>807</v>
      </c>
      <c r="F76" s="62" t="s">
        <v>808</v>
      </c>
      <c r="G76" s="62" t="s">
        <v>871</v>
      </c>
      <c r="H76" s="62">
        <v>0</v>
      </c>
      <c r="I76" s="62">
        <f t="shared" si="6"/>
        <v>0</v>
      </c>
      <c r="J76" s="22" t="s">
        <v>748</v>
      </c>
      <c r="K76" s="56" t="s">
        <v>749</v>
      </c>
      <c r="L76" s="60" t="s">
        <v>709</v>
      </c>
    </row>
    <row r="77" spans="1:12" s="46" customFormat="1" ht="60" x14ac:dyDescent="0.2">
      <c r="A77" s="59" t="s">
        <v>211</v>
      </c>
      <c r="B77" s="61" t="s">
        <v>548</v>
      </c>
      <c r="C77" s="62" t="s">
        <v>776</v>
      </c>
      <c r="D77" s="61" t="s">
        <v>110</v>
      </c>
      <c r="E77" s="62" t="s">
        <v>807</v>
      </c>
      <c r="F77" s="62" t="s">
        <v>808</v>
      </c>
      <c r="G77" s="62" t="s">
        <v>871</v>
      </c>
      <c r="H77" s="62">
        <v>0</v>
      </c>
      <c r="I77" s="62">
        <f t="shared" si="6"/>
        <v>0</v>
      </c>
      <c r="J77" s="22" t="s">
        <v>748</v>
      </c>
      <c r="K77" s="56" t="s">
        <v>749</v>
      </c>
      <c r="L77" s="60" t="s">
        <v>709</v>
      </c>
    </row>
    <row r="78" spans="1:12" s="46" customFormat="1" ht="48" x14ac:dyDescent="0.2">
      <c r="A78" s="59" t="s">
        <v>565</v>
      </c>
      <c r="B78" s="61" t="s">
        <v>548</v>
      </c>
      <c r="C78" s="62" t="s">
        <v>780</v>
      </c>
      <c r="D78" s="61" t="s">
        <v>110</v>
      </c>
      <c r="E78" s="62" t="s">
        <v>807</v>
      </c>
      <c r="F78" s="62" t="s">
        <v>808</v>
      </c>
      <c r="G78" s="62" t="s">
        <v>871</v>
      </c>
      <c r="H78" s="62">
        <v>0</v>
      </c>
      <c r="I78" s="62">
        <f t="shared" si="6"/>
        <v>0</v>
      </c>
      <c r="J78" s="22" t="s">
        <v>748</v>
      </c>
      <c r="K78" s="56" t="s">
        <v>749</v>
      </c>
      <c r="L78" s="60" t="s">
        <v>709</v>
      </c>
    </row>
    <row r="79" spans="1:12" s="1" customFormat="1" ht="24" x14ac:dyDescent="0.25">
      <c r="A79" s="23" t="s">
        <v>566</v>
      </c>
      <c r="B79" s="24" t="s">
        <v>548</v>
      </c>
      <c r="C79" s="22" t="s">
        <v>789</v>
      </c>
      <c r="D79" s="24" t="s">
        <v>110</v>
      </c>
      <c r="E79" s="22" t="s">
        <v>809</v>
      </c>
      <c r="F79" s="22" t="s">
        <v>810</v>
      </c>
      <c r="G79" s="22" t="s">
        <v>403</v>
      </c>
      <c r="H79" s="22">
        <v>1500</v>
      </c>
      <c r="I79" s="22">
        <f t="shared" si="6"/>
        <v>1785</v>
      </c>
      <c r="J79" s="22" t="s">
        <v>748</v>
      </c>
      <c r="K79" s="6" t="s">
        <v>749</v>
      </c>
      <c r="L79" s="21" t="s">
        <v>709</v>
      </c>
    </row>
    <row r="80" spans="1:12" s="46" customFormat="1" ht="36" x14ac:dyDescent="0.2">
      <c r="A80" s="59" t="s">
        <v>220</v>
      </c>
      <c r="B80" s="60" t="s">
        <v>548</v>
      </c>
      <c r="C80" s="60" t="s">
        <v>783</v>
      </c>
      <c r="D80" s="61" t="s">
        <v>110</v>
      </c>
      <c r="E80" s="60" t="s">
        <v>811</v>
      </c>
      <c r="F80" s="60" t="s">
        <v>812</v>
      </c>
      <c r="G80" s="62" t="s">
        <v>871</v>
      </c>
      <c r="H80" s="62">
        <v>0</v>
      </c>
      <c r="I80" s="62">
        <f t="shared" si="6"/>
        <v>0</v>
      </c>
      <c r="J80" s="22" t="s">
        <v>748</v>
      </c>
      <c r="K80" s="56" t="s">
        <v>749</v>
      </c>
      <c r="L80" s="63" t="s">
        <v>709</v>
      </c>
    </row>
    <row r="81" spans="1:12" s="46" customFormat="1" ht="36" x14ac:dyDescent="0.2">
      <c r="A81" s="23" t="s">
        <v>900</v>
      </c>
      <c r="B81" s="21" t="s">
        <v>548</v>
      </c>
      <c r="C81" s="21" t="s">
        <v>895</v>
      </c>
      <c r="D81" s="24" t="s">
        <v>110</v>
      </c>
      <c r="E81" s="21" t="s">
        <v>896</v>
      </c>
      <c r="F81" s="21" t="s">
        <v>897</v>
      </c>
      <c r="G81" s="22" t="s">
        <v>403</v>
      </c>
      <c r="H81" s="22">
        <v>2500</v>
      </c>
      <c r="I81" s="22">
        <f t="shared" si="6"/>
        <v>2975</v>
      </c>
      <c r="J81" s="22" t="s">
        <v>748</v>
      </c>
      <c r="K81" s="56" t="s">
        <v>749</v>
      </c>
      <c r="L81" s="25" t="s">
        <v>709</v>
      </c>
    </row>
    <row r="82" spans="1:12" s="46" customFormat="1" ht="48" x14ac:dyDescent="0.2">
      <c r="A82" s="23" t="s">
        <v>902</v>
      </c>
      <c r="B82" s="21" t="s">
        <v>548</v>
      </c>
      <c r="C82" s="21" t="s">
        <v>903</v>
      </c>
      <c r="D82" s="24" t="s">
        <v>110</v>
      </c>
      <c r="E82" s="21" t="s">
        <v>154</v>
      </c>
      <c r="F82" s="21" t="s">
        <v>155</v>
      </c>
      <c r="G82" s="22" t="s">
        <v>403</v>
      </c>
      <c r="H82" s="22">
        <v>40000</v>
      </c>
      <c r="I82" s="22">
        <f t="shared" si="6"/>
        <v>47600</v>
      </c>
      <c r="J82" s="22" t="s">
        <v>748</v>
      </c>
      <c r="K82" s="56" t="s">
        <v>749</v>
      </c>
      <c r="L82" s="25" t="s">
        <v>709</v>
      </c>
    </row>
    <row r="83" spans="1:12" s="2" customFormat="1" ht="24" customHeight="1" x14ac:dyDescent="0.25">
      <c r="A83" s="37"/>
      <c r="B83" s="77" t="s">
        <v>110</v>
      </c>
      <c r="C83" s="78"/>
      <c r="D83" s="77" t="s">
        <v>692</v>
      </c>
      <c r="E83" s="79"/>
      <c r="F83" s="79"/>
      <c r="G83" s="78"/>
      <c r="H83" s="33">
        <f>SUM(H45:H82)</f>
        <v>1323000</v>
      </c>
      <c r="I83" s="33">
        <f>SUM(I45:I82)</f>
        <v>1574370</v>
      </c>
      <c r="J83" s="34"/>
      <c r="K83" s="34"/>
      <c r="L83" s="35"/>
    </row>
    <row r="84" spans="1:12" s="2" customFormat="1" ht="24" x14ac:dyDescent="0.25">
      <c r="A84" s="8" t="s">
        <v>224</v>
      </c>
      <c r="B84" s="5" t="s">
        <v>9</v>
      </c>
      <c r="C84" s="6" t="s">
        <v>175</v>
      </c>
      <c r="D84" s="5" t="s">
        <v>176</v>
      </c>
      <c r="E84" s="6" t="s">
        <v>177</v>
      </c>
      <c r="F84" s="6" t="s">
        <v>178</v>
      </c>
      <c r="G84" s="6" t="s">
        <v>403</v>
      </c>
      <c r="H84" s="6">
        <v>6000</v>
      </c>
      <c r="I84" s="6">
        <f t="shared" ref="I84:I131" si="7">H84*1.19</f>
        <v>7140</v>
      </c>
      <c r="J84" s="6" t="s">
        <v>748</v>
      </c>
      <c r="K84" s="6" t="s">
        <v>749</v>
      </c>
      <c r="L84" s="9" t="s">
        <v>709</v>
      </c>
    </row>
    <row r="85" spans="1:12" s="2" customFormat="1" ht="28.5" customHeight="1" x14ac:dyDescent="0.25">
      <c r="A85" s="8" t="s">
        <v>227</v>
      </c>
      <c r="B85" s="5" t="s">
        <v>542</v>
      </c>
      <c r="C85" s="6" t="s">
        <v>179</v>
      </c>
      <c r="D85" s="5" t="s">
        <v>176</v>
      </c>
      <c r="E85" s="6" t="s">
        <v>180</v>
      </c>
      <c r="F85" s="6" t="s">
        <v>181</v>
      </c>
      <c r="G85" s="6" t="s">
        <v>403</v>
      </c>
      <c r="H85" s="6">
        <v>3000</v>
      </c>
      <c r="I85" s="6">
        <f t="shared" si="7"/>
        <v>3570</v>
      </c>
      <c r="J85" s="6" t="s">
        <v>748</v>
      </c>
      <c r="K85" s="6" t="s">
        <v>749</v>
      </c>
      <c r="L85" s="9" t="s">
        <v>889</v>
      </c>
    </row>
    <row r="86" spans="1:12" s="2" customFormat="1" ht="34.5" customHeight="1" x14ac:dyDescent="0.25">
      <c r="A86" s="8" t="s">
        <v>230</v>
      </c>
      <c r="B86" s="5" t="s">
        <v>9</v>
      </c>
      <c r="C86" s="6" t="s">
        <v>183</v>
      </c>
      <c r="D86" s="5" t="s">
        <v>176</v>
      </c>
      <c r="E86" s="6" t="s">
        <v>184</v>
      </c>
      <c r="F86" s="6" t="s">
        <v>185</v>
      </c>
      <c r="G86" s="6" t="s">
        <v>403</v>
      </c>
      <c r="H86" s="22">
        <v>5000</v>
      </c>
      <c r="I86" s="6">
        <f t="shared" si="7"/>
        <v>5950</v>
      </c>
      <c r="J86" s="6" t="s">
        <v>748</v>
      </c>
      <c r="K86" s="6" t="s">
        <v>749</v>
      </c>
      <c r="L86" s="9" t="s">
        <v>709</v>
      </c>
    </row>
    <row r="87" spans="1:12" s="2" customFormat="1" ht="53.25" customHeight="1" x14ac:dyDescent="0.25">
      <c r="A87" s="8" t="s">
        <v>431</v>
      </c>
      <c r="B87" s="5" t="s">
        <v>9</v>
      </c>
      <c r="C87" s="6" t="s">
        <v>187</v>
      </c>
      <c r="D87" s="5" t="s">
        <v>176</v>
      </c>
      <c r="E87" s="6" t="s">
        <v>188</v>
      </c>
      <c r="F87" s="6" t="s">
        <v>189</v>
      </c>
      <c r="G87" s="6" t="s">
        <v>403</v>
      </c>
      <c r="H87" s="6">
        <v>31000</v>
      </c>
      <c r="I87" s="6">
        <f t="shared" si="7"/>
        <v>36890</v>
      </c>
      <c r="J87" s="6" t="s">
        <v>748</v>
      </c>
      <c r="K87" s="6" t="s">
        <v>749</v>
      </c>
      <c r="L87" s="9" t="s">
        <v>889</v>
      </c>
    </row>
    <row r="88" spans="1:12" s="2" customFormat="1" ht="36" x14ac:dyDescent="0.25">
      <c r="A88" s="8" t="s">
        <v>232</v>
      </c>
      <c r="B88" s="5" t="s">
        <v>9</v>
      </c>
      <c r="C88" s="6" t="s">
        <v>191</v>
      </c>
      <c r="D88" s="5" t="s">
        <v>176</v>
      </c>
      <c r="E88" s="6" t="s">
        <v>192</v>
      </c>
      <c r="F88" s="6" t="s">
        <v>193</v>
      </c>
      <c r="G88" s="6" t="s">
        <v>403</v>
      </c>
      <c r="H88" s="6">
        <v>15000</v>
      </c>
      <c r="I88" s="6">
        <f t="shared" si="7"/>
        <v>17850</v>
      </c>
      <c r="J88" s="6" t="s">
        <v>748</v>
      </c>
      <c r="K88" s="6" t="s">
        <v>749</v>
      </c>
      <c r="L88" s="9" t="s">
        <v>709</v>
      </c>
    </row>
    <row r="89" spans="1:12" s="2" customFormat="1" ht="36" x14ac:dyDescent="0.25">
      <c r="A89" s="8" t="s">
        <v>233</v>
      </c>
      <c r="B89" s="5" t="s">
        <v>9</v>
      </c>
      <c r="C89" s="6" t="s">
        <v>578</v>
      </c>
      <c r="D89" s="5" t="s">
        <v>176</v>
      </c>
      <c r="E89" s="6" t="s">
        <v>194</v>
      </c>
      <c r="F89" s="6" t="s">
        <v>549</v>
      </c>
      <c r="G89" s="6" t="s">
        <v>403</v>
      </c>
      <c r="H89" s="6">
        <v>65000</v>
      </c>
      <c r="I89" s="6">
        <f t="shared" si="7"/>
        <v>77350</v>
      </c>
      <c r="J89" s="6" t="s">
        <v>748</v>
      </c>
      <c r="K89" s="6" t="s">
        <v>749</v>
      </c>
      <c r="L89" s="9" t="s">
        <v>889</v>
      </c>
    </row>
    <row r="90" spans="1:12" s="2" customFormat="1" ht="54.75" customHeight="1" x14ac:dyDescent="0.25">
      <c r="A90" s="8" t="s">
        <v>237</v>
      </c>
      <c r="B90" s="5" t="s">
        <v>9</v>
      </c>
      <c r="C90" s="6" t="s">
        <v>581</v>
      </c>
      <c r="D90" s="5" t="s">
        <v>176</v>
      </c>
      <c r="E90" s="6" t="s">
        <v>551</v>
      </c>
      <c r="F90" s="6" t="s">
        <v>552</v>
      </c>
      <c r="G90" s="6" t="s">
        <v>403</v>
      </c>
      <c r="H90" s="6">
        <v>19000</v>
      </c>
      <c r="I90" s="6">
        <f t="shared" si="7"/>
        <v>22610</v>
      </c>
      <c r="J90" s="6" t="s">
        <v>748</v>
      </c>
      <c r="K90" s="6" t="s">
        <v>749</v>
      </c>
      <c r="L90" s="9" t="s">
        <v>889</v>
      </c>
    </row>
    <row r="91" spans="1:12" s="2" customFormat="1" ht="29.25" customHeight="1" x14ac:dyDescent="0.25">
      <c r="A91" s="8" t="s">
        <v>241</v>
      </c>
      <c r="B91" s="5" t="s">
        <v>9</v>
      </c>
      <c r="C91" s="6" t="s">
        <v>195</v>
      </c>
      <c r="D91" s="5" t="s">
        <v>176</v>
      </c>
      <c r="E91" s="6" t="s">
        <v>196</v>
      </c>
      <c r="F91" s="6" t="s">
        <v>197</v>
      </c>
      <c r="G91" s="6" t="s">
        <v>403</v>
      </c>
      <c r="H91" s="6">
        <v>17700</v>
      </c>
      <c r="I91" s="6">
        <f t="shared" si="7"/>
        <v>21063</v>
      </c>
      <c r="J91" s="6" t="s">
        <v>748</v>
      </c>
      <c r="K91" s="6" t="s">
        <v>749</v>
      </c>
      <c r="L91" s="9" t="s">
        <v>889</v>
      </c>
    </row>
    <row r="92" spans="1:12" s="2" customFormat="1" ht="36" x14ac:dyDescent="0.25">
      <c r="A92" s="8" t="s">
        <v>244</v>
      </c>
      <c r="B92" s="5" t="s">
        <v>9</v>
      </c>
      <c r="C92" s="6" t="s">
        <v>199</v>
      </c>
      <c r="D92" s="5" t="s">
        <v>176</v>
      </c>
      <c r="E92" s="6" t="s">
        <v>487</v>
      </c>
      <c r="F92" s="6" t="s">
        <v>710</v>
      </c>
      <c r="G92" s="6" t="s">
        <v>711</v>
      </c>
      <c r="H92" s="6">
        <v>110000</v>
      </c>
      <c r="I92" s="6">
        <f t="shared" si="7"/>
        <v>130900</v>
      </c>
      <c r="J92" s="6" t="s">
        <v>748</v>
      </c>
      <c r="K92" s="6" t="s">
        <v>749</v>
      </c>
      <c r="L92" s="9" t="s">
        <v>889</v>
      </c>
    </row>
    <row r="93" spans="1:12" s="2" customFormat="1" ht="36" x14ac:dyDescent="0.25">
      <c r="A93" s="8" t="s">
        <v>247</v>
      </c>
      <c r="B93" s="5" t="s">
        <v>9</v>
      </c>
      <c r="C93" s="6" t="s">
        <v>200</v>
      </c>
      <c r="D93" s="5" t="s">
        <v>176</v>
      </c>
      <c r="E93" s="6" t="s">
        <v>201</v>
      </c>
      <c r="F93" s="6" t="s">
        <v>202</v>
      </c>
      <c r="G93" s="6" t="s">
        <v>580</v>
      </c>
      <c r="H93" s="6">
        <v>205000</v>
      </c>
      <c r="I93" s="6">
        <f t="shared" si="7"/>
        <v>243950</v>
      </c>
      <c r="J93" s="6" t="s">
        <v>748</v>
      </c>
      <c r="K93" s="6" t="s">
        <v>749</v>
      </c>
      <c r="L93" s="9" t="s">
        <v>709</v>
      </c>
    </row>
    <row r="94" spans="1:12" s="2" customFormat="1" ht="60" x14ac:dyDescent="0.25">
      <c r="A94" s="8" t="s">
        <v>567</v>
      </c>
      <c r="B94" s="5" t="s">
        <v>9</v>
      </c>
      <c r="C94" s="6" t="s">
        <v>553</v>
      </c>
      <c r="D94" s="5" t="s">
        <v>176</v>
      </c>
      <c r="E94" s="6" t="s">
        <v>396</v>
      </c>
      <c r="F94" s="6" t="s">
        <v>515</v>
      </c>
      <c r="G94" s="6" t="s">
        <v>403</v>
      </c>
      <c r="H94" s="6">
        <v>25900</v>
      </c>
      <c r="I94" s="6">
        <f t="shared" si="7"/>
        <v>30821</v>
      </c>
      <c r="J94" s="6" t="s">
        <v>748</v>
      </c>
      <c r="K94" s="6" t="s">
        <v>749</v>
      </c>
      <c r="L94" s="9" t="s">
        <v>889</v>
      </c>
    </row>
    <row r="95" spans="1:12" s="2" customFormat="1" ht="51.75" customHeight="1" x14ac:dyDescent="0.25">
      <c r="A95" s="8" t="s">
        <v>252</v>
      </c>
      <c r="B95" s="5" t="s">
        <v>9</v>
      </c>
      <c r="C95" s="6" t="s">
        <v>204</v>
      </c>
      <c r="D95" s="5" t="s">
        <v>176</v>
      </c>
      <c r="E95" s="6" t="s">
        <v>205</v>
      </c>
      <c r="F95" s="6" t="s">
        <v>206</v>
      </c>
      <c r="G95" s="6" t="s">
        <v>403</v>
      </c>
      <c r="H95" s="6">
        <v>11100</v>
      </c>
      <c r="I95" s="6">
        <f t="shared" si="7"/>
        <v>13209</v>
      </c>
      <c r="J95" s="6" t="s">
        <v>748</v>
      </c>
      <c r="K95" s="6" t="s">
        <v>749</v>
      </c>
      <c r="L95" s="9" t="s">
        <v>889</v>
      </c>
    </row>
    <row r="96" spans="1:12" s="2" customFormat="1" ht="24" x14ac:dyDescent="0.25">
      <c r="A96" s="8" t="s">
        <v>255</v>
      </c>
      <c r="B96" s="5" t="s">
        <v>9</v>
      </c>
      <c r="C96" s="6" t="s">
        <v>208</v>
      </c>
      <c r="D96" s="5" t="s">
        <v>176</v>
      </c>
      <c r="E96" s="6" t="s">
        <v>209</v>
      </c>
      <c r="F96" s="6" t="s">
        <v>210</v>
      </c>
      <c r="G96" s="6" t="s">
        <v>403</v>
      </c>
      <c r="H96" s="6">
        <v>5000</v>
      </c>
      <c r="I96" s="6">
        <f t="shared" si="7"/>
        <v>5950</v>
      </c>
      <c r="J96" s="6" t="s">
        <v>748</v>
      </c>
      <c r="K96" s="6" t="s">
        <v>749</v>
      </c>
      <c r="L96" s="9" t="s">
        <v>889</v>
      </c>
    </row>
    <row r="97" spans="1:12" s="2" customFormat="1" ht="27.75" customHeight="1" x14ac:dyDescent="0.25">
      <c r="A97" s="8" t="s">
        <v>432</v>
      </c>
      <c r="B97" s="5" t="s">
        <v>9</v>
      </c>
      <c r="C97" s="6" t="s">
        <v>212</v>
      </c>
      <c r="D97" s="5" t="s">
        <v>176</v>
      </c>
      <c r="E97" s="6" t="s">
        <v>213</v>
      </c>
      <c r="F97" s="6" t="s">
        <v>212</v>
      </c>
      <c r="G97" s="6" t="s">
        <v>403</v>
      </c>
      <c r="H97" s="6">
        <v>2000</v>
      </c>
      <c r="I97" s="6">
        <f t="shared" si="7"/>
        <v>2380</v>
      </c>
      <c r="J97" s="6" t="s">
        <v>748</v>
      </c>
      <c r="K97" s="6" t="s">
        <v>749</v>
      </c>
      <c r="L97" s="9" t="s">
        <v>889</v>
      </c>
    </row>
    <row r="98" spans="1:12" s="2" customFormat="1" ht="42.75" customHeight="1" x14ac:dyDescent="0.25">
      <c r="A98" s="8" t="s">
        <v>259</v>
      </c>
      <c r="B98" s="5" t="s">
        <v>9</v>
      </c>
      <c r="C98" s="6" t="s">
        <v>214</v>
      </c>
      <c r="D98" s="5" t="s">
        <v>176</v>
      </c>
      <c r="E98" s="6" t="s">
        <v>215</v>
      </c>
      <c r="F98" s="6" t="s">
        <v>216</v>
      </c>
      <c r="G98" s="6" t="s">
        <v>403</v>
      </c>
      <c r="H98" s="6">
        <v>10900</v>
      </c>
      <c r="I98" s="6">
        <f t="shared" si="7"/>
        <v>12971</v>
      </c>
      <c r="J98" s="6" t="s">
        <v>748</v>
      </c>
      <c r="K98" s="6" t="s">
        <v>749</v>
      </c>
      <c r="L98" s="9" t="s">
        <v>889</v>
      </c>
    </row>
    <row r="99" spans="1:12" s="2" customFormat="1" ht="31.5" customHeight="1" x14ac:dyDescent="0.25">
      <c r="A99" s="8" t="s">
        <v>433</v>
      </c>
      <c r="B99" s="5" t="s">
        <v>9</v>
      </c>
      <c r="C99" s="6" t="s">
        <v>217</v>
      </c>
      <c r="D99" s="5" t="s">
        <v>176</v>
      </c>
      <c r="E99" s="6" t="s">
        <v>218</v>
      </c>
      <c r="F99" s="6" t="s">
        <v>219</v>
      </c>
      <c r="G99" s="6" t="s">
        <v>403</v>
      </c>
      <c r="H99" s="6">
        <v>1000</v>
      </c>
      <c r="I99" s="6">
        <f t="shared" si="7"/>
        <v>1190</v>
      </c>
      <c r="J99" s="6" t="s">
        <v>748</v>
      </c>
      <c r="K99" s="6" t="s">
        <v>749</v>
      </c>
      <c r="L99" s="9" t="s">
        <v>889</v>
      </c>
    </row>
    <row r="100" spans="1:12" s="2" customFormat="1" ht="36.75" customHeight="1" x14ac:dyDescent="0.25">
      <c r="A100" s="8" t="s">
        <v>260</v>
      </c>
      <c r="B100" s="5" t="s">
        <v>9</v>
      </c>
      <c r="C100" s="6" t="s">
        <v>221</v>
      </c>
      <c r="D100" s="5" t="s">
        <v>176</v>
      </c>
      <c r="E100" s="6" t="s">
        <v>222</v>
      </c>
      <c r="F100" s="6" t="s">
        <v>223</v>
      </c>
      <c r="G100" s="6" t="s">
        <v>403</v>
      </c>
      <c r="H100" s="6">
        <v>11000</v>
      </c>
      <c r="I100" s="6">
        <f t="shared" si="7"/>
        <v>13090</v>
      </c>
      <c r="J100" s="6" t="s">
        <v>748</v>
      </c>
      <c r="K100" s="6" t="s">
        <v>749</v>
      </c>
      <c r="L100" s="9" t="s">
        <v>889</v>
      </c>
    </row>
    <row r="101" spans="1:12" s="2" customFormat="1" ht="42" customHeight="1" x14ac:dyDescent="0.25">
      <c r="A101" s="8" t="s">
        <v>639</v>
      </c>
      <c r="B101" s="5" t="s">
        <v>9</v>
      </c>
      <c r="C101" s="6" t="s">
        <v>612</v>
      </c>
      <c r="D101" s="5" t="s">
        <v>176</v>
      </c>
      <c r="E101" s="6" t="s">
        <v>225</v>
      </c>
      <c r="F101" s="6" t="s">
        <v>226</v>
      </c>
      <c r="G101" s="6" t="s">
        <v>403</v>
      </c>
      <c r="H101" s="6">
        <v>20000</v>
      </c>
      <c r="I101" s="6">
        <f t="shared" si="7"/>
        <v>23800</v>
      </c>
      <c r="J101" s="6" t="s">
        <v>748</v>
      </c>
      <c r="K101" s="6" t="s">
        <v>749</v>
      </c>
      <c r="L101" s="9" t="s">
        <v>889</v>
      </c>
    </row>
    <row r="102" spans="1:12" s="2" customFormat="1" ht="60" customHeight="1" x14ac:dyDescent="0.25">
      <c r="A102" s="8" t="s">
        <v>266</v>
      </c>
      <c r="B102" s="5" t="s">
        <v>9</v>
      </c>
      <c r="C102" s="6" t="s">
        <v>228</v>
      </c>
      <c r="D102" s="5" t="s">
        <v>176</v>
      </c>
      <c r="E102" s="6" t="s">
        <v>229</v>
      </c>
      <c r="F102" s="6" t="s">
        <v>615</v>
      </c>
      <c r="G102" s="6" t="s">
        <v>403</v>
      </c>
      <c r="H102" s="6">
        <v>10000</v>
      </c>
      <c r="I102" s="6">
        <f t="shared" si="7"/>
        <v>11900</v>
      </c>
      <c r="J102" s="6" t="s">
        <v>748</v>
      </c>
      <c r="K102" s="6" t="s">
        <v>749</v>
      </c>
      <c r="L102" s="9" t="s">
        <v>889</v>
      </c>
    </row>
    <row r="103" spans="1:12" s="2" customFormat="1" ht="44.25" customHeight="1" x14ac:dyDescent="0.25">
      <c r="A103" s="8" t="s">
        <v>268</v>
      </c>
      <c r="B103" s="5" t="s">
        <v>9</v>
      </c>
      <c r="C103" s="6" t="s">
        <v>231</v>
      </c>
      <c r="D103" s="5" t="s">
        <v>176</v>
      </c>
      <c r="E103" s="6" t="s">
        <v>503</v>
      </c>
      <c r="F103" s="6" t="s">
        <v>504</v>
      </c>
      <c r="G103" s="6" t="s">
        <v>403</v>
      </c>
      <c r="H103" s="6">
        <v>85000</v>
      </c>
      <c r="I103" s="6">
        <f t="shared" si="7"/>
        <v>101150</v>
      </c>
      <c r="J103" s="6" t="s">
        <v>748</v>
      </c>
      <c r="K103" s="6" t="s">
        <v>749</v>
      </c>
      <c r="L103" s="9" t="s">
        <v>889</v>
      </c>
    </row>
    <row r="104" spans="1:12" s="2" customFormat="1" ht="60" x14ac:dyDescent="0.25">
      <c r="A104" s="8" t="s">
        <v>272</v>
      </c>
      <c r="B104" s="5" t="s">
        <v>548</v>
      </c>
      <c r="C104" s="6" t="s">
        <v>855</v>
      </c>
      <c r="D104" s="5" t="s">
        <v>176</v>
      </c>
      <c r="E104" s="6" t="s">
        <v>744</v>
      </c>
      <c r="F104" s="6" t="s">
        <v>745</v>
      </c>
      <c r="G104" s="6" t="s">
        <v>403</v>
      </c>
      <c r="H104" s="6">
        <v>15000</v>
      </c>
      <c r="I104" s="6">
        <f t="shared" si="7"/>
        <v>17850</v>
      </c>
      <c r="J104" s="6" t="s">
        <v>748</v>
      </c>
      <c r="K104" s="6" t="s">
        <v>749</v>
      </c>
      <c r="L104" s="9" t="s">
        <v>889</v>
      </c>
    </row>
    <row r="105" spans="1:12" s="70" customFormat="1" ht="36" x14ac:dyDescent="0.25">
      <c r="A105" s="54" t="s">
        <v>276</v>
      </c>
      <c r="B105" s="55" t="s">
        <v>9</v>
      </c>
      <c r="C105" s="56" t="s">
        <v>234</v>
      </c>
      <c r="D105" s="55" t="s">
        <v>176</v>
      </c>
      <c r="E105" s="56" t="s">
        <v>235</v>
      </c>
      <c r="F105" s="56" t="s">
        <v>236</v>
      </c>
      <c r="G105" s="56" t="s">
        <v>403</v>
      </c>
      <c r="H105" s="56">
        <v>234000</v>
      </c>
      <c r="I105" s="56">
        <f t="shared" si="7"/>
        <v>278460</v>
      </c>
      <c r="J105" s="56" t="s">
        <v>748</v>
      </c>
      <c r="K105" s="56" t="s">
        <v>749</v>
      </c>
      <c r="L105" s="57" t="s">
        <v>709</v>
      </c>
    </row>
    <row r="106" spans="1:12" s="2" customFormat="1" ht="27" customHeight="1" x14ac:dyDescent="0.25">
      <c r="A106" s="8" t="s">
        <v>277</v>
      </c>
      <c r="B106" s="5" t="s">
        <v>9</v>
      </c>
      <c r="C106" s="6" t="s">
        <v>238</v>
      </c>
      <c r="D106" s="5" t="s">
        <v>176</v>
      </c>
      <c r="E106" s="6" t="s">
        <v>239</v>
      </c>
      <c r="F106" s="6" t="s">
        <v>240</v>
      </c>
      <c r="G106" s="6" t="s">
        <v>403</v>
      </c>
      <c r="H106" s="6">
        <v>5000</v>
      </c>
      <c r="I106" s="6">
        <f t="shared" si="7"/>
        <v>5950</v>
      </c>
      <c r="J106" s="6" t="s">
        <v>748</v>
      </c>
      <c r="K106" s="6" t="s">
        <v>749</v>
      </c>
      <c r="L106" s="4" t="s">
        <v>709</v>
      </c>
    </row>
    <row r="107" spans="1:12" s="2" customFormat="1" ht="42.75" customHeight="1" x14ac:dyDescent="0.25">
      <c r="A107" s="8" t="s">
        <v>278</v>
      </c>
      <c r="B107" s="5" t="s">
        <v>9</v>
      </c>
      <c r="C107" s="6" t="s">
        <v>242</v>
      </c>
      <c r="D107" s="5" t="s">
        <v>176</v>
      </c>
      <c r="E107" s="6" t="s">
        <v>243</v>
      </c>
      <c r="F107" s="6" t="s">
        <v>508</v>
      </c>
      <c r="G107" s="6" t="s">
        <v>403</v>
      </c>
      <c r="H107" s="6">
        <v>2500</v>
      </c>
      <c r="I107" s="6">
        <f t="shared" si="7"/>
        <v>2975</v>
      </c>
      <c r="J107" s="6" t="s">
        <v>748</v>
      </c>
      <c r="K107" s="6" t="s">
        <v>749</v>
      </c>
      <c r="L107" s="4" t="s">
        <v>709</v>
      </c>
    </row>
    <row r="108" spans="1:12" s="2" customFormat="1" ht="43.5" customHeight="1" x14ac:dyDescent="0.25">
      <c r="A108" s="8" t="s">
        <v>568</v>
      </c>
      <c r="B108" s="5" t="s">
        <v>9</v>
      </c>
      <c r="C108" s="6" t="s">
        <v>245</v>
      </c>
      <c r="D108" s="5" t="s">
        <v>176</v>
      </c>
      <c r="E108" s="6" t="s">
        <v>246</v>
      </c>
      <c r="F108" s="6" t="s">
        <v>509</v>
      </c>
      <c r="G108" s="6" t="s">
        <v>403</v>
      </c>
      <c r="H108" s="6">
        <v>2000</v>
      </c>
      <c r="I108" s="6">
        <f t="shared" si="7"/>
        <v>2380</v>
      </c>
      <c r="J108" s="6" t="s">
        <v>748</v>
      </c>
      <c r="K108" s="6" t="s">
        <v>749</v>
      </c>
      <c r="L108" s="9" t="s">
        <v>889</v>
      </c>
    </row>
    <row r="109" spans="1:12" s="2" customFormat="1" ht="24" x14ac:dyDescent="0.25">
      <c r="A109" s="8" t="s">
        <v>640</v>
      </c>
      <c r="B109" s="5" t="s">
        <v>9</v>
      </c>
      <c r="C109" s="6" t="s">
        <v>543</v>
      </c>
      <c r="D109" s="5" t="s">
        <v>176</v>
      </c>
      <c r="E109" s="6" t="s">
        <v>248</v>
      </c>
      <c r="F109" s="6" t="s">
        <v>249</v>
      </c>
      <c r="G109" s="6" t="s">
        <v>403</v>
      </c>
      <c r="H109" s="6">
        <v>4400</v>
      </c>
      <c r="I109" s="6">
        <f t="shared" si="7"/>
        <v>5236</v>
      </c>
      <c r="J109" s="6" t="s">
        <v>748</v>
      </c>
      <c r="K109" s="6" t="s">
        <v>749</v>
      </c>
      <c r="L109" s="4" t="s">
        <v>709</v>
      </c>
    </row>
    <row r="110" spans="1:12" s="2" customFormat="1" ht="23.25" customHeight="1" x14ac:dyDescent="0.25">
      <c r="A110" s="8" t="s">
        <v>282</v>
      </c>
      <c r="B110" s="5" t="s">
        <v>9</v>
      </c>
      <c r="C110" s="6" t="s">
        <v>256</v>
      </c>
      <c r="D110" s="5" t="s">
        <v>176</v>
      </c>
      <c r="E110" s="6" t="s">
        <v>257</v>
      </c>
      <c r="F110" s="6" t="s">
        <v>258</v>
      </c>
      <c r="G110" s="6" t="s">
        <v>403</v>
      </c>
      <c r="H110" s="6">
        <v>3000</v>
      </c>
      <c r="I110" s="6">
        <f t="shared" si="7"/>
        <v>3570</v>
      </c>
      <c r="J110" s="6" t="s">
        <v>748</v>
      </c>
      <c r="K110" s="6" t="s">
        <v>749</v>
      </c>
      <c r="L110" s="4" t="s">
        <v>709</v>
      </c>
    </row>
    <row r="111" spans="1:12" s="2" customFormat="1" ht="29.25" customHeight="1" x14ac:dyDescent="0.25">
      <c r="A111" s="8" t="s">
        <v>286</v>
      </c>
      <c r="B111" s="5" t="s">
        <v>9</v>
      </c>
      <c r="C111" s="6" t="s">
        <v>414</v>
      </c>
      <c r="D111" s="5" t="s">
        <v>176</v>
      </c>
      <c r="E111" s="6" t="s">
        <v>261</v>
      </c>
      <c r="F111" s="6" t="s">
        <v>262</v>
      </c>
      <c r="G111" s="6" t="s">
        <v>403</v>
      </c>
      <c r="H111" s="6">
        <v>1000</v>
      </c>
      <c r="I111" s="6">
        <f t="shared" si="7"/>
        <v>1190</v>
      </c>
      <c r="J111" s="6" t="s">
        <v>748</v>
      </c>
      <c r="K111" s="6" t="s">
        <v>749</v>
      </c>
      <c r="L111" s="4" t="s">
        <v>709</v>
      </c>
    </row>
    <row r="112" spans="1:12" s="2" customFormat="1" ht="23.25" customHeight="1" x14ac:dyDescent="0.25">
      <c r="A112" s="8" t="s">
        <v>291</v>
      </c>
      <c r="B112" s="5" t="s">
        <v>9</v>
      </c>
      <c r="C112" s="6" t="s">
        <v>263</v>
      </c>
      <c r="D112" s="5" t="s">
        <v>176</v>
      </c>
      <c r="E112" s="6" t="s">
        <v>264</v>
      </c>
      <c r="F112" s="6" t="s">
        <v>265</v>
      </c>
      <c r="G112" s="6" t="s">
        <v>403</v>
      </c>
      <c r="H112" s="6">
        <v>20000</v>
      </c>
      <c r="I112" s="6">
        <f t="shared" si="7"/>
        <v>23800</v>
      </c>
      <c r="J112" s="6" t="s">
        <v>748</v>
      </c>
      <c r="K112" s="6" t="s">
        <v>749</v>
      </c>
      <c r="L112" s="4" t="s">
        <v>709</v>
      </c>
    </row>
    <row r="113" spans="1:12" s="2" customFormat="1" ht="39.75" customHeight="1" x14ac:dyDescent="0.25">
      <c r="A113" s="8" t="s">
        <v>569</v>
      </c>
      <c r="B113" s="5" t="s">
        <v>9</v>
      </c>
      <c r="C113" s="6" t="s">
        <v>430</v>
      </c>
      <c r="D113" s="5" t="s">
        <v>176</v>
      </c>
      <c r="E113" s="6" t="s">
        <v>267</v>
      </c>
      <c r="F113" s="6" t="s">
        <v>498</v>
      </c>
      <c r="G113" s="6" t="s">
        <v>403</v>
      </c>
      <c r="H113" s="6">
        <v>2000</v>
      </c>
      <c r="I113" s="6">
        <f t="shared" si="7"/>
        <v>2380</v>
      </c>
      <c r="J113" s="6" t="s">
        <v>748</v>
      </c>
      <c r="K113" s="6" t="s">
        <v>749</v>
      </c>
      <c r="L113" s="4" t="s">
        <v>709</v>
      </c>
    </row>
    <row r="114" spans="1:12" s="2" customFormat="1" ht="24" x14ac:dyDescent="0.25">
      <c r="A114" s="8" t="s">
        <v>434</v>
      </c>
      <c r="B114" s="5" t="s">
        <v>9</v>
      </c>
      <c r="C114" s="6" t="s">
        <v>367</v>
      </c>
      <c r="D114" s="5" t="s">
        <v>176</v>
      </c>
      <c r="E114" s="6" t="s">
        <v>368</v>
      </c>
      <c r="F114" s="6" t="s">
        <v>369</v>
      </c>
      <c r="G114" s="6" t="s">
        <v>403</v>
      </c>
      <c r="H114" s="6">
        <v>2000</v>
      </c>
      <c r="I114" s="6">
        <f t="shared" si="7"/>
        <v>2380</v>
      </c>
      <c r="J114" s="6" t="s">
        <v>748</v>
      </c>
      <c r="K114" s="6" t="s">
        <v>749</v>
      </c>
      <c r="L114" s="4" t="s">
        <v>709</v>
      </c>
    </row>
    <row r="115" spans="1:12" s="2" customFormat="1" ht="64.5" customHeight="1" x14ac:dyDescent="0.25">
      <c r="A115" s="8" t="s">
        <v>570</v>
      </c>
      <c r="B115" s="5" t="s">
        <v>9</v>
      </c>
      <c r="C115" s="6" t="s">
        <v>662</v>
      </c>
      <c r="D115" s="5" t="s">
        <v>176</v>
      </c>
      <c r="E115" s="6" t="s">
        <v>561</v>
      </c>
      <c r="F115" s="6" t="s">
        <v>562</v>
      </c>
      <c r="G115" s="6" t="s">
        <v>403</v>
      </c>
      <c r="H115" s="6">
        <v>10000</v>
      </c>
      <c r="I115" s="6">
        <f t="shared" si="7"/>
        <v>11900</v>
      </c>
      <c r="J115" s="6" t="s">
        <v>748</v>
      </c>
      <c r="K115" s="6" t="s">
        <v>749</v>
      </c>
      <c r="L115" s="4" t="s">
        <v>709</v>
      </c>
    </row>
    <row r="116" spans="1:12" s="2" customFormat="1" ht="42" customHeight="1" x14ac:dyDescent="0.25">
      <c r="A116" s="8" t="s">
        <v>301</v>
      </c>
      <c r="B116" s="5" t="s">
        <v>9</v>
      </c>
      <c r="C116" s="6" t="s">
        <v>485</v>
      </c>
      <c r="D116" s="5" t="s">
        <v>176</v>
      </c>
      <c r="E116" s="6" t="s">
        <v>613</v>
      </c>
      <c r="F116" s="6" t="s">
        <v>614</v>
      </c>
      <c r="G116" s="6" t="s">
        <v>403</v>
      </c>
      <c r="H116" s="6">
        <v>11400</v>
      </c>
      <c r="I116" s="6">
        <f t="shared" si="7"/>
        <v>13566</v>
      </c>
      <c r="J116" s="6" t="s">
        <v>748</v>
      </c>
      <c r="K116" s="6" t="s">
        <v>749</v>
      </c>
      <c r="L116" s="4" t="s">
        <v>709</v>
      </c>
    </row>
    <row r="117" spans="1:12" s="3" customFormat="1" ht="48" x14ac:dyDescent="0.2">
      <c r="A117" s="8" t="s">
        <v>813</v>
      </c>
      <c r="B117" s="5" t="s">
        <v>9</v>
      </c>
      <c r="C117" s="6" t="s">
        <v>733</v>
      </c>
      <c r="D117" s="5" t="s">
        <v>176</v>
      </c>
      <c r="E117" s="6" t="s">
        <v>529</v>
      </c>
      <c r="F117" s="6" t="s">
        <v>530</v>
      </c>
      <c r="G117" s="6" t="s">
        <v>403</v>
      </c>
      <c r="H117" s="6">
        <v>9000</v>
      </c>
      <c r="I117" s="6">
        <f t="shared" si="7"/>
        <v>10710</v>
      </c>
      <c r="J117" s="6" t="s">
        <v>748</v>
      </c>
      <c r="K117" s="6" t="s">
        <v>749</v>
      </c>
      <c r="L117" s="9" t="s">
        <v>709</v>
      </c>
    </row>
    <row r="118" spans="1:12" s="18" customFormat="1" ht="31.5" customHeight="1" x14ac:dyDescent="0.2">
      <c r="A118" s="8" t="s">
        <v>641</v>
      </c>
      <c r="B118" s="5" t="s">
        <v>9</v>
      </c>
      <c r="C118" s="6" t="s">
        <v>429</v>
      </c>
      <c r="D118" s="5" t="s">
        <v>176</v>
      </c>
      <c r="E118" s="6" t="s">
        <v>407</v>
      </c>
      <c r="F118" s="6" t="s">
        <v>411</v>
      </c>
      <c r="G118" s="6" t="s">
        <v>403</v>
      </c>
      <c r="H118" s="6">
        <v>5000</v>
      </c>
      <c r="I118" s="6">
        <f t="shared" si="7"/>
        <v>5950</v>
      </c>
      <c r="J118" s="6" t="s">
        <v>748</v>
      </c>
      <c r="K118" s="6" t="s">
        <v>749</v>
      </c>
      <c r="L118" s="9" t="s">
        <v>709</v>
      </c>
    </row>
    <row r="119" spans="1:12" s="3" customFormat="1" ht="48.75" customHeight="1" x14ac:dyDescent="0.2">
      <c r="A119" s="8" t="s">
        <v>642</v>
      </c>
      <c r="B119" s="5" t="s">
        <v>556</v>
      </c>
      <c r="C119" s="6" t="s">
        <v>788</v>
      </c>
      <c r="D119" s="5" t="s">
        <v>176</v>
      </c>
      <c r="E119" s="6" t="s">
        <v>464</v>
      </c>
      <c r="F119" s="6" t="s">
        <v>465</v>
      </c>
      <c r="G119" s="6" t="s">
        <v>403</v>
      </c>
      <c r="H119" s="6">
        <v>10000</v>
      </c>
      <c r="I119" s="6">
        <f t="shared" si="7"/>
        <v>11900</v>
      </c>
      <c r="J119" s="6" t="s">
        <v>748</v>
      </c>
      <c r="K119" s="6" t="s">
        <v>749</v>
      </c>
      <c r="L119" s="9" t="s">
        <v>709</v>
      </c>
    </row>
    <row r="120" spans="1:12" s="3" customFormat="1" ht="42.75" customHeight="1" x14ac:dyDescent="0.2">
      <c r="A120" s="8" t="s">
        <v>814</v>
      </c>
      <c r="B120" s="24" t="s">
        <v>556</v>
      </c>
      <c r="C120" s="22" t="s">
        <v>631</v>
      </c>
      <c r="D120" s="24" t="s">
        <v>176</v>
      </c>
      <c r="E120" s="22" t="s">
        <v>554</v>
      </c>
      <c r="F120" s="22" t="s">
        <v>555</v>
      </c>
      <c r="G120" s="22" t="s">
        <v>403</v>
      </c>
      <c r="H120" s="22">
        <v>10000</v>
      </c>
      <c r="I120" s="6">
        <f t="shared" si="7"/>
        <v>11900</v>
      </c>
      <c r="J120" s="6" t="s">
        <v>748</v>
      </c>
      <c r="K120" s="6" t="s">
        <v>749</v>
      </c>
      <c r="L120" s="25" t="s">
        <v>709</v>
      </c>
    </row>
    <row r="121" spans="1:12" s="2" customFormat="1" ht="42.75" customHeight="1" x14ac:dyDescent="0.25">
      <c r="A121" s="8" t="s">
        <v>314</v>
      </c>
      <c r="B121" s="5" t="s">
        <v>9</v>
      </c>
      <c r="C121" s="6" t="s">
        <v>491</v>
      </c>
      <c r="D121" s="5" t="s">
        <v>176</v>
      </c>
      <c r="E121" s="6" t="s">
        <v>533</v>
      </c>
      <c r="F121" s="6" t="s">
        <v>534</v>
      </c>
      <c r="G121" s="6" t="s">
        <v>403</v>
      </c>
      <c r="H121" s="6">
        <v>20000</v>
      </c>
      <c r="I121" s="6">
        <f t="shared" si="7"/>
        <v>23800</v>
      </c>
      <c r="J121" s="6" t="s">
        <v>748</v>
      </c>
      <c r="K121" s="6" t="s">
        <v>749</v>
      </c>
      <c r="L121" s="9" t="s">
        <v>709</v>
      </c>
    </row>
    <row r="122" spans="1:12" s="2" customFormat="1" ht="27" customHeight="1" x14ac:dyDescent="0.25">
      <c r="A122" s="8" t="s">
        <v>643</v>
      </c>
      <c r="B122" s="5" t="s">
        <v>9</v>
      </c>
      <c r="C122" s="6" t="s">
        <v>484</v>
      </c>
      <c r="D122" s="5" t="s">
        <v>176</v>
      </c>
      <c r="E122" s="6" t="s">
        <v>422</v>
      </c>
      <c r="F122" s="6" t="s">
        <v>423</v>
      </c>
      <c r="G122" s="6" t="s">
        <v>403</v>
      </c>
      <c r="H122" s="6">
        <v>2000</v>
      </c>
      <c r="I122" s="6">
        <f t="shared" si="7"/>
        <v>2380</v>
      </c>
      <c r="J122" s="6" t="s">
        <v>748</v>
      </c>
      <c r="K122" s="6" t="s">
        <v>749</v>
      </c>
      <c r="L122" s="9" t="s">
        <v>709</v>
      </c>
    </row>
    <row r="123" spans="1:12" s="3" customFormat="1" ht="48" x14ac:dyDescent="0.2">
      <c r="A123" s="8" t="s">
        <v>318</v>
      </c>
      <c r="B123" s="5" t="s">
        <v>557</v>
      </c>
      <c r="C123" s="6" t="s">
        <v>730</v>
      </c>
      <c r="D123" s="5" t="s">
        <v>176</v>
      </c>
      <c r="E123" s="6" t="s">
        <v>575</v>
      </c>
      <c r="F123" s="6" t="s">
        <v>576</v>
      </c>
      <c r="G123" s="6" t="s">
        <v>403</v>
      </c>
      <c r="H123" s="6">
        <v>3000</v>
      </c>
      <c r="I123" s="6">
        <f t="shared" si="7"/>
        <v>3570</v>
      </c>
      <c r="J123" s="6" t="s">
        <v>748</v>
      </c>
      <c r="K123" s="6" t="s">
        <v>749</v>
      </c>
      <c r="L123" s="9" t="s">
        <v>709</v>
      </c>
    </row>
    <row r="124" spans="1:12" s="3" customFormat="1" ht="42" customHeight="1" x14ac:dyDescent="0.2">
      <c r="A124" s="8" t="s">
        <v>322</v>
      </c>
      <c r="B124" s="5" t="s">
        <v>9</v>
      </c>
      <c r="C124" s="6" t="s">
        <v>705</v>
      </c>
      <c r="D124" s="5" t="s">
        <v>176</v>
      </c>
      <c r="E124" s="6" t="s">
        <v>706</v>
      </c>
      <c r="F124" s="6" t="s">
        <v>732</v>
      </c>
      <c r="G124" s="6" t="s">
        <v>403</v>
      </c>
      <c r="H124" s="6">
        <v>5000</v>
      </c>
      <c r="I124" s="6">
        <f t="shared" si="7"/>
        <v>5950</v>
      </c>
      <c r="J124" s="6" t="s">
        <v>748</v>
      </c>
      <c r="K124" s="6" t="s">
        <v>749</v>
      </c>
      <c r="L124" s="9" t="s">
        <v>709</v>
      </c>
    </row>
    <row r="125" spans="1:12" s="26" customFormat="1" ht="28.5" customHeight="1" x14ac:dyDescent="0.2">
      <c r="A125" s="8" t="s">
        <v>326</v>
      </c>
      <c r="B125" s="21" t="s">
        <v>30</v>
      </c>
      <c r="C125" s="21" t="s">
        <v>526</v>
      </c>
      <c r="D125" s="21" t="s">
        <v>176</v>
      </c>
      <c r="E125" s="24" t="s">
        <v>527</v>
      </c>
      <c r="F125" s="24" t="s">
        <v>528</v>
      </c>
      <c r="G125" s="24" t="s">
        <v>403</v>
      </c>
      <c r="H125" s="22">
        <v>6000</v>
      </c>
      <c r="I125" s="6">
        <f t="shared" si="7"/>
        <v>7140</v>
      </c>
      <c r="J125" s="6" t="s">
        <v>748</v>
      </c>
      <c r="K125" s="22" t="s">
        <v>749</v>
      </c>
      <c r="L125" s="25" t="s">
        <v>709</v>
      </c>
    </row>
    <row r="126" spans="1:12" s="3" customFormat="1" ht="36.75" customHeight="1" x14ac:dyDescent="0.2">
      <c r="A126" s="8" t="s">
        <v>330</v>
      </c>
      <c r="B126" s="4" t="s">
        <v>557</v>
      </c>
      <c r="C126" s="4" t="s">
        <v>538</v>
      </c>
      <c r="D126" s="5" t="s">
        <v>176</v>
      </c>
      <c r="E126" s="6" t="s">
        <v>539</v>
      </c>
      <c r="F126" s="6" t="s">
        <v>540</v>
      </c>
      <c r="G126" s="5" t="s">
        <v>403</v>
      </c>
      <c r="H126" s="6">
        <v>2000</v>
      </c>
      <c r="I126" s="6">
        <f t="shared" si="7"/>
        <v>2380</v>
      </c>
      <c r="J126" s="6" t="s">
        <v>748</v>
      </c>
      <c r="K126" s="6" t="s">
        <v>749</v>
      </c>
      <c r="L126" s="9" t="s">
        <v>709</v>
      </c>
    </row>
    <row r="127" spans="1:12" s="3" customFormat="1" ht="31.5" customHeight="1" x14ac:dyDescent="0.2">
      <c r="A127" s="8" t="s">
        <v>644</v>
      </c>
      <c r="B127" s="4" t="s">
        <v>9</v>
      </c>
      <c r="C127" s="4" t="s">
        <v>590</v>
      </c>
      <c r="D127" s="5" t="s">
        <v>176</v>
      </c>
      <c r="E127" s="6" t="s">
        <v>591</v>
      </c>
      <c r="F127" s="6" t="s">
        <v>592</v>
      </c>
      <c r="G127" s="5" t="s">
        <v>403</v>
      </c>
      <c r="H127" s="6">
        <v>2000</v>
      </c>
      <c r="I127" s="6">
        <f t="shared" si="7"/>
        <v>2380</v>
      </c>
      <c r="J127" s="6" t="s">
        <v>748</v>
      </c>
      <c r="K127" s="6" t="s">
        <v>749</v>
      </c>
      <c r="L127" s="9" t="s">
        <v>709</v>
      </c>
    </row>
    <row r="128" spans="1:12" s="3" customFormat="1" ht="34.5" customHeight="1" x14ac:dyDescent="0.2">
      <c r="A128" s="8" t="s">
        <v>336</v>
      </c>
      <c r="B128" s="4" t="s">
        <v>9</v>
      </c>
      <c r="C128" s="4" t="s">
        <v>558</v>
      </c>
      <c r="D128" s="5" t="s">
        <v>176</v>
      </c>
      <c r="E128" s="6" t="s">
        <v>546</v>
      </c>
      <c r="F128" s="6" t="s">
        <v>547</v>
      </c>
      <c r="G128" s="5" t="s">
        <v>403</v>
      </c>
      <c r="H128" s="6">
        <v>3000</v>
      </c>
      <c r="I128" s="6">
        <f t="shared" si="7"/>
        <v>3570</v>
      </c>
      <c r="J128" s="6" t="s">
        <v>748</v>
      </c>
      <c r="K128" s="6" t="s">
        <v>749</v>
      </c>
      <c r="L128" s="9" t="s">
        <v>709</v>
      </c>
    </row>
    <row r="129" spans="1:12" s="3" customFormat="1" ht="40.5" customHeight="1" x14ac:dyDescent="0.2">
      <c r="A129" s="8" t="s">
        <v>338</v>
      </c>
      <c r="B129" s="4" t="s">
        <v>9</v>
      </c>
      <c r="C129" s="4" t="s">
        <v>678</v>
      </c>
      <c r="D129" s="5" t="s">
        <v>176</v>
      </c>
      <c r="E129" s="6" t="s">
        <v>546</v>
      </c>
      <c r="F129" s="6" t="s">
        <v>547</v>
      </c>
      <c r="G129" s="5" t="s">
        <v>403</v>
      </c>
      <c r="H129" s="6">
        <v>20000</v>
      </c>
      <c r="I129" s="6">
        <f t="shared" si="7"/>
        <v>23800</v>
      </c>
      <c r="J129" s="6" t="s">
        <v>748</v>
      </c>
      <c r="K129" s="6" t="s">
        <v>749</v>
      </c>
      <c r="L129" s="9" t="s">
        <v>709</v>
      </c>
    </row>
    <row r="130" spans="1:12" s="3" customFormat="1" ht="54.75" customHeight="1" x14ac:dyDescent="0.2">
      <c r="A130" s="8" t="s">
        <v>341</v>
      </c>
      <c r="B130" s="4" t="s">
        <v>9</v>
      </c>
      <c r="C130" s="4" t="s">
        <v>588</v>
      </c>
      <c r="D130" s="5" t="s">
        <v>176</v>
      </c>
      <c r="E130" s="6" t="s">
        <v>589</v>
      </c>
      <c r="F130" s="6" t="s">
        <v>588</v>
      </c>
      <c r="G130" s="5" t="s">
        <v>403</v>
      </c>
      <c r="H130" s="6">
        <v>1500</v>
      </c>
      <c r="I130" s="6">
        <f t="shared" si="7"/>
        <v>1785</v>
      </c>
      <c r="J130" s="6" t="s">
        <v>748</v>
      </c>
      <c r="K130" s="6" t="s">
        <v>749</v>
      </c>
      <c r="L130" s="9" t="s">
        <v>709</v>
      </c>
    </row>
    <row r="131" spans="1:12" s="3" customFormat="1" ht="54.75" customHeight="1" x14ac:dyDescent="0.2">
      <c r="A131" s="8" t="s">
        <v>435</v>
      </c>
      <c r="B131" s="21" t="s">
        <v>392</v>
      </c>
      <c r="C131" s="21" t="s">
        <v>624</v>
      </c>
      <c r="D131" s="24" t="s">
        <v>176</v>
      </c>
      <c r="E131" s="24" t="s">
        <v>625</v>
      </c>
      <c r="F131" s="24" t="s">
        <v>626</v>
      </c>
      <c r="G131" s="24" t="s">
        <v>403</v>
      </c>
      <c r="H131" s="22">
        <v>2000</v>
      </c>
      <c r="I131" s="6">
        <f t="shared" si="7"/>
        <v>2380</v>
      </c>
      <c r="J131" s="6" t="s">
        <v>748</v>
      </c>
      <c r="K131" s="6" t="s">
        <v>749</v>
      </c>
      <c r="L131" s="25" t="s">
        <v>709</v>
      </c>
    </row>
    <row r="132" spans="1:12" s="26" customFormat="1" ht="36" x14ac:dyDescent="0.2">
      <c r="A132" s="8" t="s">
        <v>345</v>
      </c>
      <c r="B132" s="21" t="s">
        <v>548</v>
      </c>
      <c r="C132" s="21" t="s">
        <v>661</v>
      </c>
      <c r="D132" s="24" t="s">
        <v>176</v>
      </c>
      <c r="E132" s="45" t="s">
        <v>685</v>
      </c>
      <c r="F132" s="24" t="s">
        <v>686</v>
      </c>
      <c r="G132" s="22" t="s">
        <v>845</v>
      </c>
      <c r="H132" s="22">
        <v>0</v>
      </c>
      <c r="I132" s="22">
        <f>H132*1.19</f>
        <v>0</v>
      </c>
      <c r="J132" s="6" t="s">
        <v>748</v>
      </c>
      <c r="K132" s="6" t="s">
        <v>749</v>
      </c>
      <c r="L132" s="25" t="s">
        <v>709</v>
      </c>
    </row>
    <row r="133" spans="1:12" s="26" customFormat="1" ht="24" x14ac:dyDescent="0.2">
      <c r="A133" s="8" t="s">
        <v>346</v>
      </c>
      <c r="B133" s="21" t="s">
        <v>548</v>
      </c>
      <c r="C133" s="21" t="s">
        <v>660</v>
      </c>
      <c r="D133" s="24" t="s">
        <v>176</v>
      </c>
      <c r="E133" s="45" t="s">
        <v>683</v>
      </c>
      <c r="F133" s="24" t="s">
        <v>684</v>
      </c>
      <c r="G133" s="22" t="s">
        <v>845</v>
      </c>
      <c r="H133" s="22">
        <v>226600</v>
      </c>
      <c r="I133" s="22">
        <f>H133*1.19</f>
        <v>269654</v>
      </c>
      <c r="J133" s="6" t="s">
        <v>748</v>
      </c>
      <c r="K133" s="22" t="s">
        <v>749</v>
      </c>
      <c r="L133" s="25" t="s">
        <v>709</v>
      </c>
    </row>
    <row r="134" spans="1:12" s="3" customFormat="1" ht="24" x14ac:dyDescent="0.2">
      <c r="A134" s="8" t="s">
        <v>815</v>
      </c>
      <c r="B134" s="4" t="s">
        <v>556</v>
      </c>
      <c r="C134" s="4" t="s">
        <v>593</v>
      </c>
      <c r="D134" s="5" t="s">
        <v>176</v>
      </c>
      <c r="E134" s="4" t="s">
        <v>597</v>
      </c>
      <c r="F134" s="4" t="s">
        <v>593</v>
      </c>
      <c r="G134" s="5" t="s">
        <v>403</v>
      </c>
      <c r="H134" s="22">
        <v>31000</v>
      </c>
      <c r="I134" s="6">
        <f t="shared" ref="I134:I142" si="8">H134*1.19</f>
        <v>36890</v>
      </c>
      <c r="J134" s="6" t="s">
        <v>748</v>
      </c>
      <c r="K134" s="6" t="s">
        <v>749</v>
      </c>
      <c r="L134" s="9" t="s">
        <v>709</v>
      </c>
    </row>
    <row r="135" spans="1:12" s="26" customFormat="1" ht="48" x14ac:dyDescent="0.2">
      <c r="A135" s="8" t="s">
        <v>436</v>
      </c>
      <c r="B135" s="21" t="s">
        <v>9</v>
      </c>
      <c r="C135" s="21" t="s">
        <v>877</v>
      </c>
      <c r="D135" s="24" t="s">
        <v>176</v>
      </c>
      <c r="E135" s="21" t="s">
        <v>883</v>
      </c>
      <c r="F135" s="21" t="s">
        <v>884</v>
      </c>
      <c r="G135" s="24" t="s">
        <v>403</v>
      </c>
      <c r="H135" s="22">
        <v>9000</v>
      </c>
      <c r="I135" s="6">
        <f t="shared" si="8"/>
        <v>10710</v>
      </c>
      <c r="J135" s="6" t="s">
        <v>748</v>
      </c>
      <c r="K135" s="6" t="s">
        <v>749</v>
      </c>
      <c r="L135" s="25" t="s">
        <v>709</v>
      </c>
    </row>
    <row r="136" spans="1:12" s="26" customFormat="1" ht="24" x14ac:dyDescent="0.2">
      <c r="A136" s="8" t="s">
        <v>349</v>
      </c>
      <c r="B136" s="21" t="s">
        <v>510</v>
      </c>
      <c r="C136" s="21" t="s">
        <v>253</v>
      </c>
      <c r="D136" s="24" t="s">
        <v>176</v>
      </c>
      <c r="E136" s="21" t="s">
        <v>254</v>
      </c>
      <c r="F136" s="21" t="s">
        <v>253</v>
      </c>
      <c r="G136" s="24" t="s">
        <v>403</v>
      </c>
      <c r="H136" s="6">
        <v>8000</v>
      </c>
      <c r="I136" s="6">
        <f t="shared" si="8"/>
        <v>9520</v>
      </c>
      <c r="J136" s="6" t="s">
        <v>748</v>
      </c>
      <c r="K136" s="6" t="s">
        <v>749</v>
      </c>
      <c r="L136" s="25" t="s">
        <v>709</v>
      </c>
    </row>
    <row r="137" spans="1:12" s="26" customFormat="1" ht="60" x14ac:dyDescent="0.2">
      <c r="A137" s="8" t="s">
        <v>645</v>
      </c>
      <c r="B137" s="21" t="s">
        <v>735</v>
      </c>
      <c r="C137" s="21" t="s">
        <v>898</v>
      </c>
      <c r="D137" s="24" t="s">
        <v>176</v>
      </c>
      <c r="E137" s="21" t="s">
        <v>901</v>
      </c>
      <c r="F137" s="21" t="s">
        <v>899</v>
      </c>
      <c r="G137" s="24" t="s">
        <v>403</v>
      </c>
      <c r="H137" s="22">
        <v>4000</v>
      </c>
      <c r="I137" s="6">
        <f t="shared" si="8"/>
        <v>4760</v>
      </c>
      <c r="J137" s="6" t="s">
        <v>748</v>
      </c>
      <c r="K137" s="6" t="s">
        <v>749</v>
      </c>
      <c r="L137" s="25" t="s">
        <v>709</v>
      </c>
    </row>
    <row r="138" spans="1:12" s="26" customFormat="1" ht="24" x14ac:dyDescent="0.2">
      <c r="A138" s="8" t="s">
        <v>352</v>
      </c>
      <c r="B138" s="21" t="s">
        <v>9</v>
      </c>
      <c r="C138" s="21" t="s">
        <v>739</v>
      </c>
      <c r="D138" s="24" t="s">
        <v>176</v>
      </c>
      <c r="E138" s="21" t="s">
        <v>225</v>
      </c>
      <c r="F138" s="21" t="s">
        <v>226</v>
      </c>
      <c r="G138" s="24" t="s">
        <v>403</v>
      </c>
      <c r="H138" s="22">
        <v>3000</v>
      </c>
      <c r="I138" s="6">
        <f t="shared" si="8"/>
        <v>3570</v>
      </c>
      <c r="J138" s="6" t="s">
        <v>748</v>
      </c>
      <c r="K138" s="6" t="s">
        <v>749</v>
      </c>
      <c r="L138" s="25" t="s">
        <v>709</v>
      </c>
    </row>
    <row r="139" spans="1:12" s="26" customFormat="1" ht="24" x14ac:dyDescent="0.2">
      <c r="A139" s="8" t="s">
        <v>816</v>
      </c>
      <c r="B139" s="21" t="s">
        <v>9</v>
      </c>
      <c r="C139" s="21" t="s">
        <v>742</v>
      </c>
      <c r="D139" s="24" t="s">
        <v>176</v>
      </c>
      <c r="E139" s="21" t="s">
        <v>740</v>
      </c>
      <c r="F139" s="21" t="s">
        <v>741</v>
      </c>
      <c r="G139" s="24" t="s">
        <v>403</v>
      </c>
      <c r="H139" s="22">
        <v>1000</v>
      </c>
      <c r="I139" s="6">
        <f t="shared" si="8"/>
        <v>1190</v>
      </c>
      <c r="J139" s="6" t="s">
        <v>748</v>
      </c>
      <c r="K139" s="6" t="s">
        <v>749</v>
      </c>
      <c r="L139" s="25" t="s">
        <v>709</v>
      </c>
    </row>
    <row r="140" spans="1:12" s="26" customFormat="1" ht="54.75" customHeight="1" x14ac:dyDescent="0.2">
      <c r="A140" s="8" t="s">
        <v>817</v>
      </c>
      <c r="B140" s="21" t="s">
        <v>9</v>
      </c>
      <c r="C140" s="21" t="s">
        <v>797</v>
      </c>
      <c r="D140" s="24" t="s">
        <v>176</v>
      </c>
      <c r="E140" s="21" t="s">
        <v>154</v>
      </c>
      <c r="F140" s="21" t="s">
        <v>155</v>
      </c>
      <c r="G140" s="24" t="s">
        <v>403</v>
      </c>
      <c r="H140" s="22">
        <v>21000</v>
      </c>
      <c r="I140" s="6">
        <f t="shared" si="8"/>
        <v>24990</v>
      </c>
      <c r="J140" s="6" t="s">
        <v>748</v>
      </c>
      <c r="K140" s="6" t="s">
        <v>749</v>
      </c>
      <c r="L140" s="25" t="s">
        <v>709</v>
      </c>
    </row>
    <row r="141" spans="1:12" s="26" customFormat="1" ht="54.75" customHeight="1" x14ac:dyDescent="0.2">
      <c r="A141" s="23" t="s">
        <v>818</v>
      </c>
      <c r="B141" s="21" t="s">
        <v>9</v>
      </c>
      <c r="C141" s="21" t="s">
        <v>762</v>
      </c>
      <c r="D141" s="24" t="s">
        <v>176</v>
      </c>
      <c r="E141" s="21" t="s">
        <v>763</v>
      </c>
      <c r="F141" s="21" t="s">
        <v>764</v>
      </c>
      <c r="G141" s="24" t="s">
        <v>403</v>
      </c>
      <c r="H141" s="22">
        <v>4500</v>
      </c>
      <c r="I141" s="6">
        <f t="shared" si="8"/>
        <v>5355</v>
      </c>
      <c r="J141" s="6" t="s">
        <v>748</v>
      </c>
      <c r="K141" s="6" t="s">
        <v>749</v>
      </c>
      <c r="L141" s="25" t="s">
        <v>709</v>
      </c>
    </row>
    <row r="142" spans="1:12" s="26" customFormat="1" ht="54.75" customHeight="1" x14ac:dyDescent="0.2">
      <c r="A142" s="59" t="s">
        <v>437</v>
      </c>
      <c r="B142" s="60" t="s">
        <v>9</v>
      </c>
      <c r="C142" s="60" t="s">
        <v>849</v>
      </c>
      <c r="D142" s="61" t="s">
        <v>176</v>
      </c>
      <c r="E142" s="60" t="s">
        <v>850</v>
      </c>
      <c r="F142" s="60" t="s">
        <v>851</v>
      </c>
      <c r="G142" s="61" t="s">
        <v>871</v>
      </c>
      <c r="H142" s="62">
        <v>0</v>
      </c>
      <c r="I142" s="62">
        <f t="shared" si="8"/>
        <v>0</v>
      </c>
      <c r="J142" s="6" t="s">
        <v>748</v>
      </c>
      <c r="K142" s="56" t="s">
        <v>749</v>
      </c>
      <c r="L142" s="63" t="s">
        <v>709</v>
      </c>
    </row>
    <row r="143" spans="1:12" s="52" customFormat="1" ht="54.75" customHeight="1" x14ac:dyDescent="0.2">
      <c r="A143" s="23" t="s">
        <v>858</v>
      </c>
      <c r="B143" s="21" t="s">
        <v>9</v>
      </c>
      <c r="C143" s="21" t="s">
        <v>856</v>
      </c>
      <c r="D143" s="24" t="s">
        <v>176</v>
      </c>
      <c r="E143" s="21" t="s">
        <v>857</v>
      </c>
      <c r="F143" s="21" t="s">
        <v>859</v>
      </c>
      <c r="G143" s="24" t="s">
        <v>403</v>
      </c>
      <c r="H143" s="22">
        <v>150</v>
      </c>
      <c r="I143" s="22">
        <f>H143*1.19</f>
        <v>178.5</v>
      </c>
      <c r="J143" s="6" t="s">
        <v>904</v>
      </c>
      <c r="K143" s="6" t="s">
        <v>872</v>
      </c>
      <c r="L143" s="25" t="s">
        <v>709</v>
      </c>
    </row>
    <row r="144" spans="1:12" s="52" customFormat="1" ht="24" x14ac:dyDescent="0.2">
      <c r="A144" s="23" t="s">
        <v>866</v>
      </c>
      <c r="B144" s="21" t="s">
        <v>9</v>
      </c>
      <c r="C144" s="21" t="s">
        <v>865</v>
      </c>
      <c r="D144" s="24" t="s">
        <v>176</v>
      </c>
      <c r="E144" s="21" t="s">
        <v>863</v>
      </c>
      <c r="F144" s="21" t="s">
        <v>864</v>
      </c>
      <c r="G144" s="24" t="s">
        <v>403</v>
      </c>
      <c r="H144" s="22">
        <v>5000</v>
      </c>
      <c r="I144" s="22">
        <f>H144*1.19</f>
        <v>5950</v>
      </c>
      <c r="J144" s="6" t="s">
        <v>905</v>
      </c>
      <c r="K144" s="6" t="s">
        <v>749</v>
      </c>
      <c r="L144" s="25" t="s">
        <v>709</v>
      </c>
    </row>
    <row r="145" spans="1:12" s="52" customFormat="1" ht="72" x14ac:dyDescent="0.2">
      <c r="A145" s="23" t="s">
        <v>888</v>
      </c>
      <c r="B145" s="21" t="s">
        <v>9</v>
      </c>
      <c r="C145" s="4" t="s">
        <v>885</v>
      </c>
      <c r="D145" s="24" t="s">
        <v>176</v>
      </c>
      <c r="E145" s="21" t="s">
        <v>886</v>
      </c>
      <c r="F145" s="21" t="s">
        <v>887</v>
      </c>
      <c r="G145" s="24" t="s">
        <v>403</v>
      </c>
      <c r="H145" s="22">
        <v>7500</v>
      </c>
      <c r="I145" s="22">
        <f>H145*1.19</f>
        <v>8925</v>
      </c>
      <c r="J145" s="6" t="s">
        <v>748</v>
      </c>
      <c r="K145" s="6" t="s">
        <v>749</v>
      </c>
      <c r="L145" s="25" t="s">
        <v>878</v>
      </c>
    </row>
    <row r="146" spans="1:12" s="52" customFormat="1" ht="48" x14ac:dyDescent="0.2">
      <c r="A146" s="23" t="s">
        <v>890</v>
      </c>
      <c r="B146" s="21" t="s">
        <v>9</v>
      </c>
      <c r="C146" s="4" t="s">
        <v>891</v>
      </c>
      <c r="D146" s="24" t="s">
        <v>176</v>
      </c>
      <c r="E146" s="21" t="s">
        <v>892</v>
      </c>
      <c r="F146" s="21" t="s">
        <v>893</v>
      </c>
      <c r="G146" s="24" t="s">
        <v>403</v>
      </c>
      <c r="H146" s="22">
        <v>6500</v>
      </c>
      <c r="I146" s="22">
        <f>H146*1.19</f>
        <v>7735</v>
      </c>
      <c r="J146" s="6" t="s">
        <v>748</v>
      </c>
      <c r="K146" s="6" t="s">
        <v>749</v>
      </c>
      <c r="L146" s="25" t="s">
        <v>709</v>
      </c>
    </row>
    <row r="147" spans="1:12" s="3" customFormat="1" ht="24" customHeight="1" x14ac:dyDescent="0.2">
      <c r="A147" s="37"/>
      <c r="B147" s="75" t="s">
        <v>176</v>
      </c>
      <c r="C147" s="75"/>
      <c r="D147" s="76" t="s">
        <v>693</v>
      </c>
      <c r="E147" s="76"/>
      <c r="F147" s="76"/>
      <c r="G147" s="76"/>
      <c r="H147" s="33">
        <f>SUM(H84:H146)</f>
        <v>1398650</v>
      </c>
      <c r="I147" s="33">
        <f>SUM(I84:I146)</f>
        <v>1664393.5</v>
      </c>
      <c r="J147" s="34"/>
      <c r="K147" s="36"/>
      <c r="L147" s="35"/>
    </row>
    <row r="148" spans="1:12" s="2" customFormat="1" ht="24" x14ac:dyDescent="0.25">
      <c r="A148" s="8" t="s">
        <v>438</v>
      </c>
      <c r="B148" s="4" t="s">
        <v>9</v>
      </c>
      <c r="C148" s="4" t="s">
        <v>479</v>
      </c>
      <c r="D148" s="5" t="s">
        <v>480</v>
      </c>
      <c r="E148" s="4" t="s">
        <v>596</v>
      </c>
      <c r="F148" s="5" t="s">
        <v>479</v>
      </c>
      <c r="G148" s="5" t="s">
        <v>403</v>
      </c>
      <c r="H148" s="6">
        <v>2000</v>
      </c>
      <c r="I148" s="6">
        <f t="shared" ref="I148:I158" si="9">H148*1.19</f>
        <v>2380</v>
      </c>
      <c r="J148" s="6" t="s">
        <v>748</v>
      </c>
      <c r="K148" s="4" t="s">
        <v>749</v>
      </c>
      <c r="L148" s="9" t="s">
        <v>709</v>
      </c>
    </row>
    <row r="149" spans="1:12" s="3" customFormat="1" ht="22.5" customHeight="1" x14ac:dyDescent="0.2">
      <c r="A149" s="32"/>
      <c r="B149" s="75" t="s">
        <v>480</v>
      </c>
      <c r="C149" s="75"/>
      <c r="D149" s="76" t="s">
        <v>694</v>
      </c>
      <c r="E149" s="76"/>
      <c r="F149" s="76"/>
      <c r="G149" s="76"/>
      <c r="H149" s="33">
        <f>SUM(H148)</f>
        <v>2000</v>
      </c>
      <c r="I149" s="33">
        <f>SUM(I148)</f>
        <v>2380</v>
      </c>
      <c r="J149" s="33"/>
      <c r="K149" s="36"/>
      <c r="L149" s="35"/>
    </row>
    <row r="150" spans="1:12" s="2" customFormat="1" ht="27" customHeight="1" x14ac:dyDescent="0.25">
      <c r="A150" s="54" t="s">
        <v>518</v>
      </c>
      <c r="B150" s="55" t="s">
        <v>9</v>
      </c>
      <c r="C150" s="56" t="s">
        <v>511</v>
      </c>
      <c r="D150" s="55" t="s">
        <v>269</v>
      </c>
      <c r="E150" s="56" t="s">
        <v>270</v>
      </c>
      <c r="F150" s="56" t="s">
        <v>271</v>
      </c>
      <c r="G150" s="56" t="s">
        <v>403</v>
      </c>
      <c r="H150" s="56">
        <v>4000</v>
      </c>
      <c r="I150" s="56">
        <f t="shared" si="9"/>
        <v>4760</v>
      </c>
      <c r="J150" s="62" t="s">
        <v>748</v>
      </c>
      <c r="K150" s="57" t="s">
        <v>873</v>
      </c>
      <c r="L150" s="64" t="s">
        <v>709</v>
      </c>
    </row>
    <row r="151" spans="1:12" s="2" customFormat="1" ht="24" customHeight="1" x14ac:dyDescent="0.25">
      <c r="A151" s="8" t="s">
        <v>646</v>
      </c>
      <c r="B151" s="5" t="s">
        <v>9</v>
      </c>
      <c r="C151" s="6" t="s">
        <v>273</v>
      </c>
      <c r="D151" s="5" t="s">
        <v>269</v>
      </c>
      <c r="E151" s="6" t="s">
        <v>274</v>
      </c>
      <c r="F151" s="6" t="s">
        <v>275</v>
      </c>
      <c r="G151" s="6" t="s">
        <v>403</v>
      </c>
      <c r="H151" s="6">
        <v>3000</v>
      </c>
      <c r="I151" s="6">
        <f t="shared" si="9"/>
        <v>3570</v>
      </c>
      <c r="J151" s="22" t="s">
        <v>748</v>
      </c>
      <c r="K151" s="4" t="s">
        <v>749</v>
      </c>
      <c r="L151" s="9" t="s">
        <v>709</v>
      </c>
    </row>
    <row r="152" spans="1:12" s="65" customFormat="1" ht="43.5" customHeight="1" x14ac:dyDescent="0.25">
      <c r="A152" s="54" t="s">
        <v>647</v>
      </c>
      <c r="B152" s="55" t="s">
        <v>9</v>
      </c>
      <c r="C152" s="56" t="s">
        <v>572</v>
      </c>
      <c r="D152" s="55" t="s">
        <v>269</v>
      </c>
      <c r="E152" s="56" t="s">
        <v>279</v>
      </c>
      <c r="F152" s="56" t="s">
        <v>280</v>
      </c>
      <c r="G152" s="56" t="s">
        <v>403</v>
      </c>
      <c r="H152" s="56">
        <v>600</v>
      </c>
      <c r="I152" s="56">
        <f t="shared" si="9"/>
        <v>714</v>
      </c>
      <c r="J152" s="62" t="s">
        <v>748</v>
      </c>
      <c r="K152" s="57" t="s">
        <v>873</v>
      </c>
      <c r="L152" s="64" t="s">
        <v>709</v>
      </c>
    </row>
    <row r="153" spans="1:12" s="65" customFormat="1" ht="36" x14ac:dyDescent="0.25">
      <c r="A153" s="54" t="s">
        <v>819</v>
      </c>
      <c r="B153" s="55" t="s">
        <v>548</v>
      </c>
      <c r="C153" s="56" t="s">
        <v>424</v>
      </c>
      <c r="D153" s="55" t="s">
        <v>269</v>
      </c>
      <c r="E153" s="56" t="s">
        <v>466</v>
      </c>
      <c r="F153" s="56" t="s">
        <v>467</v>
      </c>
      <c r="G153" s="56" t="s">
        <v>403</v>
      </c>
      <c r="H153" s="56">
        <v>2000</v>
      </c>
      <c r="I153" s="56">
        <f t="shared" si="9"/>
        <v>2380</v>
      </c>
      <c r="J153" s="62" t="s">
        <v>748</v>
      </c>
      <c r="K153" s="57" t="s">
        <v>873</v>
      </c>
      <c r="L153" s="64" t="s">
        <v>709</v>
      </c>
    </row>
    <row r="154" spans="1:12" s="2" customFormat="1" ht="29.25" customHeight="1" x14ac:dyDescent="0.25">
      <c r="A154" s="8" t="s">
        <v>648</v>
      </c>
      <c r="B154" s="5" t="s">
        <v>9</v>
      </c>
      <c r="C154" s="6" t="s">
        <v>376</v>
      </c>
      <c r="D154" s="5" t="s">
        <v>269</v>
      </c>
      <c r="E154" s="6" t="s">
        <v>377</v>
      </c>
      <c r="F154" s="6" t="s">
        <v>378</v>
      </c>
      <c r="G154" s="6" t="s">
        <v>403</v>
      </c>
      <c r="H154" s="6">
        <v>1000</v>
      </c>
      <c r="I154" s="6">
        <f t="shared" si="9"/>
        <v>1190</v>
      </c>
      <c r="J154" s="22" t="s">
        <v>748</v>
      </c>
      <c r="K154" s="4" t="s">
        <v>749</v>
      </c>
      <c r="L154" s="9" t="s">
        <v>709</v>
      </c>
    </row>
    <row r="155" spans="1:12" s="2" customFormat="1" ht="36" x14ac:dyDescent="0.25">
      <c r="A155" s="54" t="s">
        <v>361</v>
      </c>
      <c r="B155" s="55" t="s">
        <v>9</v>
      </c>
      <c r="C155" s="56" t="s">
        <v>719</v>
      </c>
      <c r="D155" s="55" t="s">
        <v>269</v>
      </c>
      <c r="E155" s="56" t="s">
        <v>627</v>
      </c>
      <c r="F155" s="56" t="s">
        <v>628</v>
      </c>
      <c r="G155" s="56" t="s">
        <v>403</v>
      </c>
      <c r="H155" s="56">
        <v>6000</v>
      </c>
      <c r="I155" s="56">
        <f t="shared" si="9"/>
        <v>7140</v>
      </c>
      <c r="J155" s="62" t="s">
        <v>748</v>
      </c>
      <c r="K155" s="57" t="s">
        <v>873</v>
      </c>
      <c r="L155" s="64" t="s">
        <v>709</v>
      </c>
    </row>
    <row r="156" spans="1:12" s="26" customFormat="1" ht="48" customHeight="1" x14ac:dyDescent="0.2">
      <c r="A156" s="8" t="s">
        <v>364</v>
      </c>
      <c r="B156" s="24" t="s">
        <v>9</v>
      </c>
      <c r="C156" s="22" t="s">
        <v>781</v>
      </c>
      <c r="D156" s="24" t="s">
        <v>269</v>
      </c>
      <c r="E156" s="22" t="s">
        <v>524</v>
      </c>
      <c r="F156" s="22" t="s">
        <v>525</v>
      </c>
      <c r="G156" s="22" t="s">
        <v>845</v>
      </c>
      <c r="H156" s="22">
        <v>125200</v>
      </c>
      <c r="I156" s="22">
        <f t="shared" si="9"/>
        <v>148988</v>
      </c>
      <c r="J156" s="22" t="s">
        <v>748</v>
      </c>
      <c r="K156" s="4" t="s">
        <v>749</v>
      </c>
      <c r="L156" s="25" t="s">
        <v>709</v>
      </c>
    </row>
    <row r="157" spans="1:12" s="2" customFormat="1" ht="24" x14ac:dyDescent="0.25">
      <c r="A157" s="8" t="s">
        <v>649</v>
      </c>
      <c r="B157" s="5" t="s">
        <v>9</v>
      </c>
      <c r="C157" s="6" t="s">
        <v>492</v>
      </c>
      <c r="D157" s="5" t="s">
        <v>269</v>
      </c>
      <c r="E157" s="6" t="s">
        <v>468</v>
      </c>
      <c r="F157" s="6" t="s">
        <v>469</v>
      </c>
      <c r="G157" s="6" t="s">
        <v>403</v>
      </c>
      <c r="H157" s="6">
        <v>1500</v>
      </c>
      <c r="I157" s="6">
        <f t="shared" si="9"/>
        <v>1785</v>
      </c>
      <c r="J157" s="22" t="s">
        <v>748</v>
      </c>
      <c r="K157" s="4" t="s">
        <v>749</v>
      </c>
      <c r="L157" s="9" t="s">
        <v>709</v>
      </c>
    </row>
    <row r="158" spans="1:12" s="65" customFormat="1" ht="36" x14ac:dyDescent="0.25">
      <c r="A158" s="54" t="s">
        <v>571</v>
      </c>
      <c r="B158" s="55" t="s">
        <v>9</v>
      </c>
      <c r="C158" s="56" t="s">
        <v>769</v>
      </c>
      <c r="D158" s="55" t="s">
        <v>269</v>
      </c>
      <c r="E158" s="56" t="s">
        <v>357</v>
      </c>
      <c r="F158" s="56" t="s">
        <v>355</v>
      </c>
      <c r="G158" s="56" t="s">
        <v>403</v>
      </c>
      <c r="H158" s="56">
        <v>23000</v>
      </c>
      <c r="I158" s="56">
        <f t="shared" si="9"/>
        <v>27370</v>
      </c>
      <c r="J158" s="62" t="s">
        <v>748</v>
      </c>
      <c r="K158" s="57" t="s">
        <v>873</v>
      </c>
      <c r="L158" s="64" t="s">
        <v>709</v>
      </c>
    </row>
    <row r="159" spans="1:12" s="2" customFormat="1" ht="35.25" customHeight="1" x14ac:dyDescent="0.25">
      <c r="A159" s="54" t="s">
        <v>439</v>
      </c>
      <c r="B159" s="55" t="s">
        <v>9</v>
      </c>
      <c r="C159" s="56" t="s">
        <v>535</v>
      </c>
      <c r="D159" s="55" t="s">
        <v>269</v>
      </c>
      <c r="E159" s="56" t="s">
        <v>393</v>
      </c>
      <c r="F159" s="56" t="s">
        <v>394</v>
      </c>
      <c r="G159" s="56" t="s">
        <v>403</v>
      </c>
      <c r="H159" s="56">
        <v>7300</v>
      </c>
      <c r="I159" s="56">
        <f t="shared" ref="I159:I169" si="10">H159*1.19</f>
        <v>8687</v>
      </c>
      <c r="J159" s="62" t="s">
        <v>748</v>
      </c>
      <c r="K159" s="57" t="s">
        <v>873</v>
      </c>
      <c r="L159" s="64" t="s">
        <v>709</v>
      </c>
    </row>
    <row r="160" spans="1:12" s="2" customFormat="1" ht="30.75" customHeight="1" x14ac:dyDescent="0.25">
      <c r="A160" s="8" t="s">
        <v>365</v>
      </c>
      <c r="B160" s="5" t="s">
        <v>557</v>
      </c>
      <c r="C160" s="4" t="s">
        <v>541</v>
      </c>
      <c r="D160" s="5" t="s">
        <v>269</v>
      </c>
      <c r="E160" s="6" t="s">
        <v>536</v>
      </c>
      <c r="F160" s="6" t="s">
        <v>537</v>
      </c>
      <c r="G160" s="6" t="s">
        <v>403</v>
      </c>
      <c r="H160" s="6">
        <v>1000</v>
      </c>
      <c r="I160" s="6">
        <f t="shared" si="10"/>
        <v>1190</v>
      </c>
      <c r="J160" s="22" t="s">
        <v>748</v>
      </c>
      <c r="K160" s="4" t="s">
        <v>749</v>
      </c>
      <c r="L160" s="9" t="s">
        <v>709</v>
      </c>
    </row>
    <row r="161" spans="1:12" s="1" customFormat="1" ht="36" x14ac:dyDescent="0.25">
      <c r="A161" s="54" t="s">
        <v>440</v>
      </c>
      <c r="B161" s="61" t="s">
        <v>9</v>
      </c>
      <c r="C161" s="60" t="s">
        <v>734</v>
      </c>
      <c r="D161" s="61" t="s">
        <v>269</v>
      </c>
      <c r="E161" s="62" t="s">
        <v>713</v>
      </c>
      <c r="F161" s="62" t="s">
        <v>714</v>
      </c>
      <c r="G161" s="62" t="s">
        <v>403</v>
      </c>
      <c r="H161" s="62">
        <v>1500</v>
      </c>
      <c r="I161" s="62">
        <f t="shared" si="10"/>
        <v>1785</v>
      </c>
      <c r="J161" s="62" t="s">
        <v>748</v>
      </c>
      <c r="K161" s="57" t="s">
        <v>873</v>
      </c>
      <c r="L161" s="63" t="s">
        <v>709</v>
      </c>
    </row>
    <row r="162" spans="1:12" s="2" customFormat="1" ht="36" x14ac:dyDescent="0.25">
      <c r="A162" s="8" t="s">
        <v>441</v>
      </c>
      <c r="B162" s="5" t="s">
        <v>556</v>
      </c>
      <c r="C162" s="6" t="s">
        <v>756</v>
      </c>
      <c r="D162" s="5" t="s">
        <v>269</v>
      </c>
      <c r="E162" s="45" t="s">
        <v>757</v>
      </c>
      <c r="F162" s="6" t="s">
        <v>758</v>
      </c>
      <c r="G162" s="6" t="s">
        <v>403</v>
      </c>
      <c r="H162" s="6">
        <v>1000</v>
      </c>
      <c r="I162" s="6">
        <f>H162*1.19</f>
        <v>1190</v>
      </c>
      <c r="J162" s="22" t="s">
        <v>748</v>
      </c>
      <c r="K162" s="4" t="s">
        <v>749</v>
      </c>
      <c r="L162" s="9" t="s">
        <v>709</v>
      </c>
    </row>
    <row r="163" spans="1:12" s="2" customFormat="1" ht="24" x14ac:dyDescent="0.25">
      <c r="A163" s="8" t="s">
        <v>366</v>
      </c>
      <c r="B163" s="5" t="s">
        <v>750</v>
      </c>
      <c r="C163" s="6" t="s">
        <v>785</v>
      </c>
      <c r="D163" s="5" t="s">
        <v>269</v>
      </c>
      <c r="E163" s="45" t="s">
        <v>821</v>
      </c>
      <c r="F163" s="6" t="s">
        <v>822</v>
      </c>
      <c r="G163" s="6" t="s">
        <v>403</v>
      </c>
      <c r="H163" s="6">
        <v>1000</v>
      </c>
      <c r="I163" s="6">
        <f>H163*1.19</f>
        <v>1190</v>
      </c>
      <c r="J163" s="22" t="s">
        <v>748</v>
      </c>
      <c r="K163" s="4" t="s">
        <v>749</v>
      </c>
      <c r="L163" s="9" t="s">
        <v>709</v>
      </c>
    </row>
    <row r="164" spans="1:12" s="2" customFormat="1" ht="36" x14ac:dyDescent="0.25">
      <c r="A164" s="8" t="s">
        <v>820</v>
      </c>
      <c r="B164" s="5" t="s">
        <v>556</v>
      </c>
      <c r="C164" s="6" t="s">
        <v>759</v>
      </c>
      <c r="D164" s="5" t="s">
        <v>269</v>
      </c>
      <c r="E164" s="45" t="s">
        <v>757</v>
      </c>
      <c r="F164" s="6" t="s">
        <v>758</v>
      </c>
      <c r="G164" s="6" t="s">
        <v>403</v>
      </c>
      <c r="H164" s="6">
        <v>1000</v>
      </c>
      <c r="I164" s="6">
        <f>H164*1.19</f>
        <v>1190</v>
      </c>
      <c r="J164" s="22" t="s">
        <v>748</v>
      </c>
      <c r="K164" s="4" t="s">
        <v>749</v>
      </c>
      <c r="L164" s="9" t="s">
        <v>709</v>
      </c>
    </row>
    <row r="165" spans="1:12" s="66" customFormat="1" ht="36" x14ac:dyDescent="0.25">
      <c r="A165" s="54" t="s">
        <v>650</v>
      </c>
      <c r="B165" s="61" t="s">
        <v>9</v>
      </c>
      <c r="C165" s="60" t="s">
        <v>736</v>
      </c>
      <c r="D165" s="61" t="s">
        <v>269</v>
      </c>
      <c r="E165" s="62" t="s">
        <v>737</v>
      </c>
      <c r="F165" s="62" t="s">
        <v>738</v>
      </c>
      <c r="G165" s="62" t="s">
        <v>403</v>
      </c>
      <c r="H165" s="62">
        <v>1000</v>
      </c>
      <c r="I165" s="62">
        <f t="shared" si="10"/>
        <v>1190</v>
      </c>
      <c r="J165" s="62" t="s">
        <v>748</v>
      </c>
      <c r="K165" s="57" t="s">
        <v>873</v>
      </c>
      <c r="L165" s="63" t="s">
        <v>709</v>
      </c>
    </row>
    <row r="166" spans="1:12" s="53" customFormat="1" ht="36" x14ac:dyDescent="0.25">
      <c r="A166" s="54" t="s">
        <v>862</v>
      </c>
      <c r="B166" s="61" t="s">
        <v>9</v>
      </c>
      <c r="C166" s="60" t="s">
        <v>860</v>
      </c>
      <c r="D166" s="61" t="s">
        <v>269</v>
      </c>
      <c r="E166" s="62" t="s">
        <v>861</v>
      </c>
      <c r="F166" s="62" t="s">
        <v>860</v>
      </c>
      <c r="G166" s="62" t="s">
        <v>403</v>
      </c>
      <c r="H166" s="62">
        <v>2300</v>
      </c>
      <c r="I166" s="62">
        <f t="shared" si="10"/>
        <v>2737</v>
      </c>
      <c r="J166" s="62" t="s">
        <v>748</v>
      </c>
      <c r="K166" s="57" t="s">
        <v>873</v>
      </c>
      <c r="L166" s="63" t="s">
        <v>709</v>
      </c>
    </row>
    <row r="167" spans="1:12" s="53" customFormat="1" ht="27.75" customHeight="1" x14ac:dyDescent="0.25">
      <c r="A167" s="8" t="s">
        <v>870</v>
      </c>
      <c r="B167" s="24" t="s">
        <v>9</v>
      </c>
      <c r="C167" s="21" t="s">
        <v>867</v>
      </c>
      <c r="D167" s="24" t="s">
        <v>269</v>
      </c>
      <c r="E167" s="22" t="s">
        <v>868</v>
      </c>
      <c r="F167" s="22" t="s">
        <v>869</v>
      </c>
      <c r="G167" s="22" t="s">
        <v>403</v>
      </c>
      <c r="H167" s="22">
        <v>2000</v>
      </c>
      <c r="I167" s="22">
        <f t="shared" si="10"/>
        <v>2380</v>
      </c>
      <c r="J167" s="22" t="s">
        <v>748</v>
      </c>
      <c r="K167" s="4" t="s">
        <v>749</v>
      </c>
      <c r="L167" s="25" t="s">
        <v>709</v>
      </c>
    </row>
    <row r="168" spans="1:12" s="53" customFormat="1" ht="27.75" customHeight="1" x14ac:dyDescent="0.25">
      <c r="A168" s="8" t="s">
        <v>876</v>
      </c>
      <c r="B168" s="24" t="s">
        <v>9</v>
      </c>
      <c r="C168" s="21" t="s">
        <v>874</v>
      </c>
      <c r="D168" s="24" t="s">
        <v>269</v>
      </c>
      <c r="E168" s="69" t="s">
        <v>875</v>
      </c>
      <c r="F168" s="68" t="s">
        <v>874</v>
      </c>
      <c r="G168" s="22" t="s">
        <v>403</v>
      </c>
      <c r="H168" s="22">
        <v>1730</v>
      </c>
      <c r="I168" s="22">
        <f t="shared" si="10"/>
        <v>2058.6999999999998</v>
      </c>
      <c r="J168" s="22" t="s">
        <v>748</v>
      </c>
      <c r="K168" s="4" t="s">
        <v>749</v>
      </c>
      <c r="L168" s="25" t="s">
        <v>709</v>
      </c>
    </row>
    <row r="169" spans="1:12" s="53" customFormat="1" ht="27.75" customHeight="1" x14ac:dyDescent="0.25">
      <c r="A169" s="8" t="s">
        <v>882</v>
      </c>
      <c r="B169" s="24" t="s">
        <v>9</v>
      </c>
      <c r="C169" s="21" t="s">
        <v>879</v>
      </c>
      <c r="D169" s="24" t="s">
        <v>269</v>
      </c>
      <c r="E169" s="69" t="s">
        <v>880</v>
      </c>
      <c r="F169" s="68" t="s">
        <v>881</v>
      </c>
      <c r="G169" s="22" t="s">
        <v>403</v>
      </c>
      <c r="H169" s="22">
        <v>370</v>
      </c>
      <c r="I169" s="22">
        <f t="shared" si="10"/>
        <v>440.29999999999995</v>
      </c>
      <c r="J169" s="22" t="s">
        <v>748</v>
      </c>
      <c r="K169" s="4" t="s">
        <v>749</v>
      </c>
      <c r="L169" s="25" t="s">
        <v>878</v>
      </c>
    </row>
    <row r="170" spans="1:12" s="2" customFormat="1" ht="19.5" customHeight="1" x14ac:dyDescent="0.25">
      <c r="A170" s="37"/>
      <c r="B170" s="76" t="s">
        <v>269</v>
      </c>
      <c r="C170" s="76"/>
      <c r="D170" s="76" t="s">
        <v>384</v>
      </c>
      <c r="E170" s="76"/>
      <c r="F170" s="76"/>
      <c r="G170" s="76"/>
      <c r="H170" s="71">
        <f>SUM(H150:H169)</f>
        <v>186500</v>
      </c>
      <c r="I170" s="71">
        <f>SUM(I150:I169)</f>
        <v>221935</v>
      </c>
      <c r="J170" s="34"/>
      <c r="K170" s="36"/>
      <c r="L170" s="35"/>
    </row>
    <row r="171" spans="1:12" s="2" customFormat="1" ht="30" customHeight="1" x14ac:dyDescent="0.25">
      <c r="A171" s="8" t="s">
        <v>442</v>
      </c>
      <c r="B171" s="5" t="s">
        <v>9</v>
      </c>
      <c r="C171" s="6" t="s">
        <v>283</v>
      </c>
      <c r="D171" s="5" t="s">
        <v>281</v>
      </c>
      <c r="E171" s="6" t="s">
        <v>284</v>
      </c>
      <c r="F171" s="6" t="s">
        <v>285</v>
      </c>
      <c r="G171" s="6" t="s">
        <v>403</v>
      </c>
      <c r="H171" s="6">
        <v>70000</v>
      </c>
      <c r="I171" s="6">
        <f>H171*1.19</f>
        <v>83300</v>
      </c>
      <c r="J171" s="6" t="s">
        <v>748</v>
      </c>
      <c r="K171" s="4" t="s">
        <v>749</v>
      </c>
      <c r="L171" s="9" t="s">
        <v>709</v>
      </c>
    </row>
    <row r="172" spans="1:12" s="2" customFormat="1" ht="36" x14ac:dyDescent="0.25">
      <c r="A172" s="8" t="s">
        <v>443</v>
      </c>
      <c r="B172" s="5" t="s">
        <v>9</v>
      </c>
      <c r="C172" s="6" t="s">
        <v>506</v>
      </c>
      <c r="D172" s="5" t="s">
        <v>281</v>
      </c>
      <c r="E172" s="6" t="s">
        <v>505</v>
      </c>
      <c r="F172" s="6" t="s">
        <v>507</v>
      </c>
      <c r="G172" s="6" t="s">
        <v>580</v>
      </c>
      <c r="H172" s="6">
        <v>243000</v>
      </c>
      <c r="I172" s="6">
        <f>H172*1.09</f>
        <v>264870</v>
      </c>
      <c r="J172" s="6" t="s">
        <v>748</v>
      </c>
      <c r="K172" s="4" t="s">
        <v>749</v>
      </c>
      <c r="L172" s="9" t="s">
        <v>709</v>
      </c>
    </row>
    <row r="173" spans="1:12" s="2" customFormat="1" ht="21.75" customHeight="1" x14ac:dyDescent="0.25">
      <c r="A173" s="32"/>
      <c r="B173" s="77" t="s">
        <v>281</v>
      </c>
      <c r="C173" s="78"/>
      <c r="D173" s="77" t="s">
        <v>695</v>
      </c>
      <c r="E173" s="79"/>
      <c r="F173" s="79"/>
      <c r="G173" s="78"/>
      <c r="H173" s="33">
        <f>SUM(H171:H172)</f>
        <v>313000</v>
      </c>
      <c r="I173" s="33">
        <f>SUM(I171:I172)</f>
        <v>348170</v>
      </c>
      <c r="J173" s="33"/>
      <c r="K173" s="36"/>
      <c r="L173" s="35"/>
    </row>
    <row r="174" spans="1:12" s="2" customFormat="1" ht="72" x14ac:dyDescent="0.25">
      <c r="A174" s="23" t="s">
        <v>823</v>
      </c>
      <c r="B174" s="24" t="s">
        <v>9</v>
      </c>
      <c r="C174" s="22" t="s">
        <v>287</v>
      </c>
      <c r="D174" s="24" t="s">
        <v>288</v>
      </c>
      <c r="E174" s="22" t="s">
        <v>289</v>
      </c>
      <c r="F174" s="22" t="s">
        <v>290</v>
      </c>
      <c r="G174" s="22" t="s">
        <v>894</v>
      </c>
      <c r="H174" s="6">
        <v>435000</v>
      </c>
      <c r="I174" s="6">
        <f>H174</f>
        <v>435000</v>
      </c>
      <c r="J174" s="22" t="s">
        <v>748</v>
      </c>
      <c r="K174" s="21" t="s">
        <v>749</v>
      </c>
      <c r="L174" s="25" t="s">
        <v>709</v>
      </c>
    </row>
    <row r="175" spans="1:12" s="2" customFormat="1" ht="37.5" customHeight="1" x14ac:dyDescent="0.25">
      <c r="A175" s="23" t="s">
        <v>370</v>
      </c>
      <c r="B175" s="24" t="s">
        <v>9</v>
      </c>
      <c r="C175" s="22" t="s">
        <v>419</v>
      </c>
      <c r="D175" s="24" t="s">
        <v>288</v>
      </c>
      <c r="E175" s="22" t="s">
        <v>679</v>
      </c>
      <c r="F175" s="22" t="s">
        <v>679</v>
      </c>
      <c r="G175" s="22" t="s">
        <v>417</v>
      </c>
      <c r="H175" s="6">
        <v>15000</v>
      </c>
      <c r="I175" s="6">
        <v>15000</v>
      </c>
      <c r="J175" s="22" t="s">
        <v>748</v>
      </c>
      <c r="K175" s="21" t="s">
        <v>749</v>
      </c>
      <c r="L175" s="25" t="s">
        <v>709</v>
      </c>
    </row>
    <row r="176" spans="1:12" s="2" customFormat="1" ht="36" customHeight="1" x14ac:dyDescent="0.25">
      <c r="A176" s="23" t="s">
        <v>371</v>
      </c>
      <c r="B176" s="24" t="s">
        <v>9</v>
      </c>
      <c r="C176" s="22" t="s">
        <v>292</v>
      </c>
      <c r="D176" s="24" t="s">
        <v>288</v>
      </c>
      <c r="E176" s="22" t="s">
        <v>293</v>
      </c>
      <c r="F176" s="22" t="s">
        <v>294</v>
      </c>
      <c r="G176" s="22" t="s">
        <v>403</v>
      </c>
      <c r="H176" s="6">
        <v>10000</v>
      </c>
      <c r="I176" s="6">
        <f>H176</f>
        <v>10000</v>
      </c>
      <c r="J176" s="22" t="s">
        <v>748</v>
      </c>
      <c r="K176" s="21" t="s">
        <v>749</v>
      </c>
      <c r="L176" s="25" t="s">
        <v>709</v>
      </c>
    </row>
    <row r="177" spans="1:12" s="2" customFormat="1" ht="22.5" customHeight="1" x14ac:dyDescent="0.25">
      <c r="A177" s="32"/>
      <c r="B177" s="77" t="s">
        <v>288</v>
      </c>
      <c r="C177" s="78"/>
      <c r="D177" s="77" t="s">
        <v>696</v>
      </c>
      <c r="E177" s="79"/>
      <c r="F177" s="79"/>
      <c r="G177" s="78"/>
      <c r="H177" s="33">
        <f>SUM(H174:H176)</f>
        <v>460000</v>
      </c>
      <c r="I177" s="33">
        <f>SUM(I174:I176)</f>
        <v>460000</v>
      </c>
      <c r="J177" s="33"/>
      <c r="K177" s="36"/>
      <c r="L177" s="35"/>
    </row>
    <row r="178" spans="1:12" s="2" customFormat="1" ht="34.5" customHeight="1" x14ac:dyDescent="0.25">
      <c r="A178" s="8" t="s">
        <v>372</v>
      </c>
      <c r="B178" s="5" t="s">
        <v>9</v>
      </c>
      <c r="C178" s="5" t="s">
        <v>492</v>
      </c>
      <c r="D178" s="5" t="s">
        <v>493</v>
      </c>
      <c r="E178" s="5" t="s">
        <v>496</v>
      </c>
      <c r="F178" s="5" t="s">
        <v>497</v>
      </c>
      <c r="G178" s="5" t="s">
        <v>403</v>
      </c>
      <c r="H178" s="6">
        <v>0</v>
      </c>
      <c r="I178" s="6">
        <f>H178:H180*1.19</f>
        <v>0</v>
      </c>
      <c r="J178" s="6" t="s">
        <v>748</v>
      </c>
      <c r="K178" s="4" t="s">
        <v>749</v>
      </c>
      <c r="L178" s="9" t="s">
        <v>709</v>
      </c>
    </row>
    <row r="179" spans="1:12" s="2" customFormat="1" ht="26.25" customHeight="1" x14ac:dyDescent="0.25">
      <c r="A179" s="32"/>
      <c r="B179" s="77" t="s">
        <v>493</v>
      </c>
      <c r="C179" s="78"/>
      <c r="D179" s="77" t="s">
        <v>697</v>
      </c>
      <c r="E179" s="79"/>
      <c r="F179" s="79"/>
      <c r="G179" s="78"/>
      <c r="H179" s="33">
        <f>SUM(H178)</f>
        <v>0</v>
      </c>
      <c r="I179" s="33">
        <f>SUM(I178)</f>
        <v>0</v>
      </c>
      <c r="J179" s="33"/>
      <c r="K179" s="36"/>
      <c r="L179" s="35"/>
    </row>
    <row r="180" spans="1:12" s="2" customFormat="1" ht="45.75" customHeight="1" x14ac:dyDescent="0.25">
      <c r="A180" s="8" t="s">
        <v>373</v>
      </c>
      <c r="B180" s="5" t="s">
        <v>170</v>
      </c>
      <c r="C180" s="6" t="s">
        <v>295</v>
      </c>
      <c r="D180" s="5" t="s">
        <v>296</v>
      </c>
      <c r="E180" s="6" t="s">
        <v>297</v>
      </c>
      <c r="F180" s="6" t="s">
        <v>298</v>
      </c>
      <c r="G180" s="6" t="s">
        <v>403</v>
      </c>
      <c r="H180" s="6">
        <v>50000</v>
      </c>
      <c r="I180" s="22">
        <f t="shared" ref="I180:I185" si="11">H180*1.19</f>
        <v>59500</v>
      </c>
      <c r="J180" s="6" t="s">
        <v>748</v>
      </c>
      <c r="K180" s="4" t="s">
        <v>749</v>
      </c>
      <c r="L180" s="9" t="s">
        <v>709</v>
      </c>
    </row>
    <row r="181" spans="1:12" s="2" customFormat="1" ht="76.5" customHeight="1" x14ac:dyDescent="0.25">
      <c r="A181" s="8" t="s">
        <v>824</v>
      </c>
      <c r="B181" s="5" t="s">
        <v>418</v>
      </c>
      <c r="C181" s="6" t="s">
        <v>623</v>
      </c>
      <c r="D181" s="5" t="s">
        <v>296</v>
      </c>
      <c r="E181" s="6" t="s">
        <v>302</v>
      </c>
      <c r="F181" s="6" t="s">
        <v>303</v>
      </c>
      <c r="G181" s="6" t="s">
        <v>403</v>
      </c>
      <c r="H181" s="6">
        <v>35000</v>
      </c>
      <c r="I181" s="6">
        <f t="shared" si="11"/>
        <v>41650</v>
      </c>
      <c r="J181" s="6" t="s">
        <v>748</v>
      </c>
      <c r="K181" s="4" t="s">
        <v>749</v>
      </c>
      <c r="L181" s="9" t="s">
        <v>709</v>
      </c>
    </row>
    <row r="182" spans="1:12" s="2" customFormat="1" ht="76.5" customHeight="1" x14ac:dyDescent="0.25">
      <c r="A182" s="8" t="s">
        <v>374</v>
      </c>
      <c r="B182" s="5" t="s">
        <v>418</v>
      </c>
      <c r="C182" s="6" t="s">
        <v>784</v>
      </c>
      <c r="D182" s="5" t="s">
        <v>296</v>
      </c>
      <c r="E182" s="4" t="s">
        <v>594</v>
      </c>
      <c r="F182" s="6" t="s">
        <v>595</v>
      </c>
      <c r="G182" s="6" t="s">
        <v>403</v>
      </c>
      <c r="H182" s="6">
        <v>5000</v>
      </c>
      <c r="I182" s="6">
        <f t="shared" si="11"/>
        <v>5950</v>
      </c>
      <c r="J182" s="6" t="s">
        <v>748</v>
      </c>
      <c r="K182" s="4" t="s">
        <v>749</v>
      </c>
      <c r="L182" s="9" t="s">
        <v>709</v>
      </c>
    </row>
    <row r="183" spans="1:12" s="2" customFormat="1" ht="60" x14ac:dyDescent="0.25">
      <c r="A183" s="8" t="s">
        <v>651</v>
      </c>
      <c r="B183" s="5" t="s">
        <v>9</v>
      </c>
      <c r="C183" s="6" t="s">
        <v>790</v>
      </c>
      <c r="D183" s="5" t="s">
        <v>296</v>
      </c>
      <c r="E183" s="6" t="s">
        <v>563</v>
      </c>
      <c r="F183" s="6" t="s">
        <v>564</v>
      </c>
      <c r="G183" s="6" t="s">
        <v>403</v>
      </c>
      <c r="H183" s="6">
        <v>150000</v>
      </c>
      <c r="I183" s="6">
        <f t="shared" si="11"/>
        <v>178500</v>
      </c>
      <c r="J183" s="6" t="s">
        <v>748</v>
      </c>
      <c r="K183" s="4" t="s">
        <v>749</v>
      </c>
      <c r="L183" s="9" t="s">
        <v>709</v>
      </c>
    </row>
    <row r="184" spans="1:12" s="2" customFormat="1" ht="36.75" customHeight="1" x14ac:dyDescent="0.25">
      <c r="A184" s="8" t="s">
        <v>652</v>
      </c>
      <c r="B184" s="5" t="s">
        <v>170</v>
      </c>
      <c r="C184" s="6" t="s">
        <v>622</v>
      </c>
      <c r="D184" s="5" t="s">
        <v>296</v>
      </c>
      <c r="E184" s="6" t="s">
        <v>302</v>
      </c>
      <c r="F184" s="6" t="s">
        <v>303</v>
      </c>
      <c r="G184" s="6" t="s">
        <v>403</v>
      </c>
      <c r="H184" s="6">
        <v>30000</v>
      </c>
      <c r="I184" s="6">
        <f t="shared" si="11"/>
        <v>35700</v>
      </c>
      <c r="J184" s="6" t="s">
        <v>748</v>
      </c>
      <c r="K184" s="4" t="s">
        <v>749</v>
      </c>
      <c r="L184" s="9" t="s">
        <v>709</v>
      </c>
    </row>
    <row r="185" spans="1:12" s="50" customFormat="1" ht="36.75" customHeight="1" x14ac:dyDescent="0.25">
      <c r="A185" s="54" t="s">
        <v>444</v>
      </c>
      <c r="B185" s="61" t="s">
        <v>548</v>
      </c>
      <c r="C185" s="62" t="s">
        <v>633</v>
      </c>
      <c r="D185" s="61" t="s">
        <v>296</v>
      </c>
      <c r="E185" s="67" t="s">
        <v>663</v>
      </c>
      <c r="F185" s="62" t="s">
        <v>664</v>
      </c>
      <c r="G185" s="56" t="s">
        <v>871</v>
      </c>
      <c r="H185" s="62">
        <v>0</v>
      </c>
      <c r="I185" s="62">
        <f t="shared" si="11"/>
        <v>0</v>
      </c>
      <c r="J185" s="6" t="e">
        <f>I185-#REF!-#REF!-#REF!-#REF!-#REF!-#REF!</f>
        <v>#REF!</v>
      </c>
      <c r="K185" s="60" t="s">
        <v>873</v>
      </c>
      <c r="L185" s="63" t="s">
        <v>709</v>
      </c>
    </row>
    <row r="186" spans="1:12" s="2" customFormat="1" ht="144" x14ac:dyDescent="0.25">
      <c r="A186" s="54" t="s">
        <v>445</v>
      </c>
      <c r="B186" s="55" t="s">
        <v>9</v>
      </c>
      <c r="C186" s="56" t="s">
        <v>768</v>
      </c>
      <c r="D186" s="55" t="s">
        <v>296</v>
      </c>
      <c r="E186" s="56" t="s">
        <v>573</v>
      </c>
      <c r="F186" s="56" t="s">
        <v>574</v>
      </c>
      <c r="G186" s="56" t="s">
        <v>871</v>
      </c>
      <c r="H186" s="56">
        <v>0</v>
      </c>
      <c r="I186" s="56">
        <f>H186</f>
        <v>0</v>
      </c>
      <c r="J186" s="6" t="e">
        <f>I186-#REF!-#REF!-#REF!-#REF!-#REF!-#REF!</f>
        <v>#REF!</v>
      </c>
      <c r="K186" s="57" t="s">
        <v>873</v>
      </c>
      <c r="L186" s="64" t="s">
        <v>709</v>
      </c>
    </row>
    <row r="187" spans="1:12" s="2" customFormat="1" ht="21" customHeight="1" x14ac:dyDescent="0.25">
      <c r="A187" s="37"/>
      <c r="B187" s="77" t="s">
        <v>296</v>
      </c>
      <c r="C187" s="78"/>
      <c r="D187" s="77" t="s">
        <v>698</v>
      </c>
      <c r="E187" s="79"/>
      <c r="F187" s="79"/>
      <c r="G187" s="78"/>
      <c r="H187" s="33">
        <f>SUM(H180:H186)</f>
        <v>270000</v>
      </c>
      <c r="I187" s="33">
        <f>SUM(I180:I186)</f>
        <v>321300</v>
      </c>
      <c r="J187" s="34"/>
      <c r="K187" s="34"/>
      <c r="L187" s="35"/>
    </row>
    <row r="188" spans="1:12" s="2" customFormat="1" ht="42.75" customHeight="1" x14ac:dyDescent="0.25">
      <c r="A188" s="8" t="s">
        <v>446</v>
      </c>
      <c r="B188" s="5" t="s">
        <v>9</v>
      </c>
      <c r="C188" s="6" t="s">
        <v>304</v>
      </c>
      <c r="D188" s="5" t="s">
        <v>305</v>
      </c>
      <c r="E188" s="6" t="s">
        <v>306</v>
      </c>
      <c r="F188" s="6" t="s">
        <v>307</v>
      </c>
      <c r="G188" s="6" t="s">
        <v>580</v>
      </c>
      <c r="H188" s="6">
        <v>84000</v>
      </c>
      <c r="I188" s="6">
        <f>H188*1.19</f>
        <v>99960</v>
      </c>
      <c r="J188" s="6" t="s">
        <v>748</v>
      </c>
      <c r="K188" s="4" t="s">
        <v>844</v>
      </c>
      <c r="L188" s="9" t="s">
        <v>709</v>
      </c>
    </row>
    <row r="189" spans="1:12" s="2" customFormat="1" ht="25.5" customHeight="1" x14ac:dyDescent="0.25">
      <c r="A189" s="37"/>
      <c r="B189" s="77" t="s">
        <v>305</v>
      </c>
      <c r="C189" s="78"/>
      <c r="D189" s="77" t="s">
        <v>699</v>
      </c>
      <c r="E189" s="79"/>
      <c r="F189" s="79"/>
      <c r="G189" s="78"/>
      <c r="H189" s="33">
        <f>SUM(H188)</f>
        <v>84000</v>
      </c>
      <c r="I189" s="33">
        <f>SUM(I188)</f>
        <v>99960</v>
      </c>
      <c r="J189" s="33"/>
      <c r="K189" s="36"/>
      <c r="L189" s="35"/>
    </row>
    <row r="190" spans="1:12" s="2" customFormat="1" ht="55.5" customHeight="1" x14ac:dyDescent="0.25">
      <c r="A190" s="8" t="s">
        <v>531</v>
      </c>
      <c r="B190" s="4" t="s">
        <v>556</v>
      </c>
      <c r="C190" s="4" t="s">
        <v>791</v>
      </c>
      <c r="D190" s="5" t="s">
        <v>308</v>
      </c>
      <c r="E190" s="6" t="s">
        <v>386</v>
      </c>
      <c r="F190" s="6" t="s">
        <v>385</v>
      </c>
      <c r="G190" s="5" t="s">
        <v>403</v>
      </c>
      <c r="H190" s="6">
        <v>3000</v>
      </c>
      <c r="I190" s="6">
        <f>H190*1.19</f>
        <v>3570</v>
      </c>
      <c r="J190" s="6" t="s">
        <v>748</v>
      </c>
      <c r="K190" s="4" t="s">
        <v>844</v>
      </c>
      <c r="L190" s="9" t="s">
        <v>709</v>
      </c>
    </row>
    <row r="191" spans="1:12" s="2" customFormat="1" ht="36" x14ac:dyDescent="0.25">
      <c r="A191" s="8" t="s">
        <v>375</v>
      </c>
      <c r="B191" s="5" t="s">
        <v>9</v>
      </c>
      <c r="C191" s="6" t="s">
        <v>309</v>
      </c>
      <c r="D191" s="5" t="s">
        <v>308</v>
      </c>
      <c r="E191" s="6" t="s">
        <v>310</v>
      </c>
      <c r="F191" s="6" t="s">
        <v>311</v>
      </c>
      <c r="G191" s="6" t="s">
        <v>580</v>
      </c>
      <c r="H191" s="6">
        <v>265000</v>
      </c>
      <c r="I191" s="6">
        <v>265000</v>
      </c>
      <c r="J191" s="6" t="s">
        <v>748</v>
      </c>
      <c r="K191" s="4" t="s">
        <v>844</v>
      </c>
      <c r="L191" s="9" t="s">
        <v>709</v>
      </c>
    </row>
    <row r="192" spans="1:12" s="2" customFormat="1" ht="30" customHeight="1" x14ac:dyDescent="0.25">
      <c r="A192" s="8" t="s">
        <v>447</v>
      </c>
      <c r="B192" s="5" t="s">
        <v>9</v>
      </c>
      <c r="C192" s="6" t="s">
        <v>799</v>
      </c>
      <c r="D192" s="5" t="s">
        <v>308</v>
      </c>
      <c r="E192" s="6" t="s">
        <v>312</v>
      </c>
      <c r="F192" s="6" t="s">
        <v>313</v>
      </c>
      <c r="G192" s="6" t="s">
        <v>403</v>
      </c>
      <c r="H192" s="6">
        <v>90000</v>
      </c>
      <c r="I192" s="6">
        <f>H192*1.19</f>
        <v>107100</v>
      </c>
      <c r="J192" s="6" t="s">
        <v>748</v>
      </c>
      <c r="K192" s="4" t="s">
        <v>844</v>
      </c>
      <c r="L192" s="9" t="s">
        <v>709</v>
      </c>
    </row>
    <row r="193" spans="1:12" s="2" customFormat="1" ht="18" customHeight="1" x14ac:dyDescent="0.25">
      <c r="A193" s="32"/>
      <c r="B193" s="77" t="s">
        <v>308</v>
      </c>
      <c r="C193" s="78"/>
      <c r="D193" s="76" t="s">
        <v>700</v>
      </c>
      <c r="E193" s="76"/>
      <c r="F193" s="76"/>
      <c r="G193" s="76"/>
      <c r="H193" s="33">
        <f>SUM(H190:H192)</f>
        <v>358000</v>
      </c>
      <c r="I193" s="33">
        <f>SUM(I190:I192)</f>
        <v>375670</v>
      </c>
      <c r="J193" s="33"/>
      <c r="K193" s="36"/>
      <c r="L193" s="35"/>
    </row>
    <row r="194" spans="1:12" s="2" customFormat="1" ht="36" x14ac:dyDescent="0.25">
      <c r="A194" s="8" t="s">
        <v>448</v>
      </c>
      <c r="B194" s="5" t="s">
        <v>488</v>
      </c>
      <c r="C194" s="5" t="s">
        <v>415</v>
      </c>
      <c r="D194" s="5" t="s">
        <v>316</v>
      </c>
      <c r="E194" s="5" t="s">
        <v>472</v>
      </c>
      <c r="F194" s="5" t="s">
        <v>500</v>
      </c>
      <c r="G194" s="6" t="s">
        <v>580</v>
      </c>
      <c r="H194" s="6">
        <v>2000</v>
      </c>
      <c r="I194" s="6">
        <f>H194*1.19</f>
        <v>2380</v>
      </c>
      <c r="J194" s="6" t="s">
        <v>748</v>
      </c>
      <c r="K194" s="4" t="s">
        <v>749</v>
      </c>
      <c r="L194" s="9" t="s">
        <v>709</v>
      </c>
    </row>
    <row r="195" spans="1:12" s="2" customFormat="1" ht="26.25" customHeight="1" x14ac:dyDescent="0.25">
      <c r="A195" s="8" t="s">
        <v>653</v>
      </c>
      <c r="B195" s="5" t="s">
        <v>488</v>
      </c>
      <c r="C195" s="5" t="s">
        <v>416</v>
      </c>
      <c r="D195" s="5" t="s">
        <v>316</v>
      </c>
      <c r="E195" s="5" t="s">
        <v>328</v>
      </c>
      <c r="F195" s="5" t="s">
        <v>329</v>
      </c>
      <c r="G195" s="5" t="s">
        <v>403</v>
      </c>
      <c r="H195" s="6">
        <v>1000</v>
      </c>
      <c r="I195" s="6">
        <f t="shared" ref="I195:I200" si="12">H195*1.19</f>
        <v>1190</v>
      </c>
      <c r="J195" s="6" t="s">
        <v>748</v>
      </c>
      <c r="K195" s="4" t="s">
        <v>749</v>
      </c>
      <c r="L195" s="9" t="s">
        <v>709</v>
      </c>
    </row>
    <row r="196" spans="1:12" s="2" customFormat="1" ht="30" customHeight="1" x14ac:dyDescent="0.25">
      <c r="A196" s="8" t="s">
        <v>379</v>
      </c>
      <c r="B196" s="5" t="s">
        <v>488</v>
      </c>
      <c r="C196" s="5" t="s">
        <v>490</v>
      </c>
      <c r="D196" s="5" t="s">
        <v>316</v>
      </c>
      <c r="E196" s="5" t="s">
        <v>473</v>
      </c>
      <c r="F196" s="5" t="s">
        <v>474</v>
      </c>
      <c r="G196" s="5" t="s">
        <v>403</v>
      </c>
      <c r="H196" s="6">
        <v>3000</v>
      </c>
      <c r="I196" s="6">
        <f t="shared" si="12"/>
        <v>3570</v>
      </c>
      <c r="J196" s="6" t="s">
        <v>748</v>
      </c>
      <c r="K196" s="4" t="s">
        <v>749</v>
      </c>
      <c r="L196" s="9" t="s">
        <v>709</v>
      </c>
    </row>
    <row r="197" spans="1:12" s="2" customFormat="1" ht="24" x14ac:dyDescent="0.25">
      <c r="A197" s="8" t="s">
        <v>449</v>
      </c>
      <c r="B197" s="5" t="s">
        <v>488</v>
      </c>
      <c r="C197" s="5" t="s">
        <v>502</v>
      </c>
      <c r="D197" s="5" t="s">
        <v>316</v>
      </c>
      <c r="E197" s="5" t="s">
        <v>250</v>
      </c>
      <c r="F197" s="5" t="s">
        <v>251</v>
      </c>
      <c r="G197" s="6" t="s">
        <v>403</v>
      </c>
      <c r="H197" s="6">
        <v>2000</v>
      </c>
      <c r="I197" s="6">
        <f t="shared" si="12"/>
        <v>2380</v>
      </c>
      <c r="J197" s="6" t="s">
        <v>748</v>
      </c>
      <c r="K197" s="4" t="s">
        <v>749</v>
      </c>
      <c r="L197" s="9" t="s">
        <v>709</v>
      </c>
    </row>
    <row r="198" spans="1:12" s="2" customFormat="1" ht="324" x14ac:dyDescent="0.25">
      <c r="A198" s="8" t="s">
        <v>380</v>
      </c>
      <c r="B198" s="5" t="s">
        <v>9</v>
      </c>
      <c r="C198" s="6" t="s">
        <v>315</v>
      </c>
      <c r="D198" s="5" t="s">
        <v>316</v>
      </c>
      <c r="E198" s="6" t="s">
        <v>847</v>
      </c>
      <c r="F198" s="6" t="s">
        <v>848</v>
      </c>
      <c r="G198" s="6" t="s">
        <v>403</v>
      </c>
      <c r="H198" s="6">
        <v>18000</v>
      </c>
      <c r="I198" s="6">
        <f t="shared" si="12"/>
        <v>21420</v>
      </c>
      <c r="J198" s="6" t="s">
        <v>748</v>
      </c>
      <c r="K198" s="4" t="s">
        <v>749</v>
      </c>
      <c r="L198" s="9" t="s">
        <v>709</v>
      </c>
    </row>
    <row r="199" spans="1:12" s="2" customFormat="1" ht="315" customHeight="1" x14ac:dyDescent="0.25">
      <c r="A199" s="8" t="s">
        <v>577</v>
      </c>
      <c r="B199" s="5" t="s">
        <v>9</v>
      </c>
      <c r="C199" s="6" t="s">
        <v>317</v>
      </c>
      <c r="D199" s="5" t="s">
        <v>316</v>
      </c>
      <c r="E199" s="6" t="s">
        <v>475</v>
      </c>
      <c r="F199" s="6" t="s">
        <v>476</v>
      </c>
      <c r="G199" s="6" t="s">
        <v>403</v>
      </c>
      <c r="H199" s="6">
        <v>7100</v>
      </c>
      <c r="I199" s="6">
        <f t="shared" si="12"/>
        <v>8449</v>
      </c>
      <c r="J199" s="6" t="s">
        <v>748</v>
      </c>
      <c r="K199" s="4" t="s">
        <v>749</v>
      </c>
      <c r="L199" s="9" t="s">
        <v>709</v>
      </c>
    </row>
    <row r="200" spans="1:12" s="2" customFormat="1" ht="24" x14ac:dyDescent="0.25">
      <c r="A200" s="8" t="s">
        <v>450</v>
      </c>
      <c r="B200" s="5" t="s">
        <v>9</v>
      </c>
      <c r="C200" s="15" t="s">
        <v>516</v>
      </c>
      <c r="D200" s="5" t="s">
        <v>316</v>
      </c>
      <c r="E200" s="6" t="s">
        <v>254</v>
      </c>
      <c r="F200" s="5" t="s">
        <v>253</v>
      </c>
      <c r="G200" s="6" t="s">
        <v>403</v>
      </c>
      <c r="H200" s="6">
        <v>0</v>
      </c>
      <c r="I200" s="6">
        <f t="shared" si="12"/>
        <v>0</v>
      </c>
      <c r="J200" s="6" t="s">
        <v>748</v>
      </c>
      <c r="K200" s="4" t="s">
        <v>749</v>
      </c>
      <c r="L200" s="9" t="s">
        <v>709</v>
      </c>
    </row>
    <row r="201" spans="1:12" s="2" customFormat="1" ht="16.5" customHeight="1" x14ac:dyDescent="0.25">
      <c r="A201" s="37"/>
      <c r="B201" s="77" t="s">
        <v>316</v>
      </c>
      <c r="C201" s="78"/>
      <c r="D201" s="77" t="s">
        <v>701</v>
      </c>
      <c r="E201" s="79"/>
      <c r="F201" s="79"/>
      <c r="G201" s="78"/>
      <c r="H201" s="71">
        <f>SUM(H194:H200)</f>
        <v>33100</v>
      </c>
      <c r="I201" s="71">
        <f>SUM(I194:I200)</f>
        <v>39389</v>
      </c>
      <c r="J201" s="33"/>
      <c r="K201" s="36"/>
      <c r="L201" s="35"/>
    </row>
    <row r="202" spans="1:12" s="2" customFormat="1" ht="36.75" customHeight="1" x14ac:dyDescent="0.25">
      <c r="A202" s="8" t="s">
        <v>451</v>
      </c>
      <c r="B202" s="5" t="s">
        <v>9</v>
      </c>
      <c r="C202" s="6" t="s">
        <v>770</v>
      </c>
      <c r="D202" s="5" t="s">
        <v>319</v>
      </c>
      <c r="E202" s="6" t="s">
        <v>320</v>
      </c>
      <c r="F202" s="6" t="s">
        <v>321</v>
      </c>
      <c r="G202" s="6" t="s">
        <v>403</v>
      </c>
      <c r="H202" s="6">
        <v>40000</v>
      </c>
      <c r="I202" s="6">
        <f t="shared" ref="I202:I207" si="13">H202*1.19</f>
        <v>47600</v>
      </c>
      <c r="J202" s="6" t="s">
        <v>748</v>
      </c>
      <c r="K202" s="4" t="s">
        <v>749</v>
      </c>
      <c r="L202" s="9" t="s">
        <v>709</v>
      </c>
    </row>
    <row r="203" spans="1:12" s="2" customFormat="1" ht="30.75" customHeight="1" x14ac:dyDescent="0.25">
      <c r="A203" s="8" t="s">
        <v>390</v>
      </c>
      <c r="B203" s="5" t="s">
        <v>9</v>
      </c>
      <c r="C203" s="6" t="s">
        <v>323</v>
      </c>
      <c r="D203" s="5" t="s">
        <v>319</v>
      </c>
      <c r="E203" s="6" t="s">
        <v>324</v>
      </c>
      <c r="F203" s="6" t="s">
        <v>325</v>
      </c>
      <c r="G203" s="6" t="s">
        <v>403</v>
      </c>
      <c r="H203" s="6">
        <v>80000</v>
      </c>
      <c r="I203" s="6">
        <f t="shared" si="13"/>
        <v>95200</v>
      </c>
      <c r="J203" s="6" t="s">
        <v>748</v>
      </c>
      <c r="K203" s="4" t="s">
        <v>749</v>
      </c>
      <c r="L203" s="9" t="s">
        <v>709</v>
      </c>
    </row>
    <row r="204" spans="1:12" s="2" customFormat="1" ht="46.5" customHeight="1" x14ac:dyDescent="0.25">
      <c r="A204" s="8" t="s">
        <v>452</v>
      </c>
      <c r="B204" s="5" t="s">
        <v>9</v>
      </c>
      <c r="C204" s="6" t="s">
        <v>327</v>
      </c>
      <c r="D204" s="5" t="s">
        <v>319</v>
      </c>
      <c r="E204" s="6" t="s">
        <v>328</v>
      </c>
      <c r="F204" s="6" t="s">
        <v>329</v>
      </c>
      <c r="G204" s="6" t="s">
        <v>403</v>
      </c>
      <c r="H204" s="6">
        <v>20000</v>
      </c>
      <c r="I204" s="6">
        <f t="shared" si="13"/>
        <v>23800</v>
      </c>
      <c r="J204" s="6" t="s">
        <v>748</v>
      </c>
      <c r="K204" s="4" t="s">
        <v>749</v>
      </c>
      <c r="L204" s="9" t="s">
        <v>709</v>
      </c>
    </row>
    <row r="205" spans="1:12" s="2" customFormat="1" ht="38.25" customHeight="1" x14ac:dyDescent="0.25">
      <c r="A205" s="8" t="s">
        <v>391</v>
      </c>
      <c r="B205" s="5" t="s">
        <v>9</v>
      </c>
      <c r="C205" s="6" t="s">
        <v>333</v>
      </c>
      <c r="D205" s="5" t="s">
        <v>319</v>
      </c>
      <c r="E205" s="6" t="s">
        <v>334</v>
      </c>
      <c r="F205" s="6" t="s">
        <v>335</v>
      </c>
      <c r="G205" s="6" t="s">
        <v>403</v>
      </c>
      <c r="H205" s="6">
        <v>4000</v>
      </c>
      <c r="I205" s="6">
        <f t="shared" si="13"/>
        <v>4760</v>
      </c>
      <c r="J205" s="6" t="s">
        <v>748</v>
      </c>
      <c r="K205" s="4" t="s">
        <v>749</v>
      </c>
      <c r="L205" s="9" t="s">
        <v>709</v>
      </c>
    </row>
    <row r="206" spans="1:12" s="2" customFormat="1" ht="36" x14ac:dyDescent="0.25">
      <c r="A206" s="8" t="s">
        <v>453</v>
      </c>
      <c r="B206" s="5" t="s">
        <v>9</v>
      </c>
      <c r="C206" s="6" t="s">
        <v>337</v>
      </c>
      <c r="D206" s="5" t="s">
        <v>319</v>
      </c>
      <c r="E206" s="6" t="s">
        <v>331</v>
      </c>
      <c r="F206" s="6" t="s">
        <v>332</v>
      </c>
      <c r="G206" s="6" t="s">
        <v>499</v>
      </c>
      <c r="H206" s="6">
        <v>65000</v>
      </c>
      <c r="I206" s="6">
        <f t="shared" si="13"/>
        <v>77350</v>
      </c>
      <c r="J206" s="6" t="s">
        <v>748</v>
      </c>
      <c r="K206" s="4" t="s">
        <v>749</v>
      </c>
      <c r="L206" s="9" t="s">
        <v>709</v>
      </c>
    </row>
    <row r="207" spans="1:12" s="2" customFormat="1" ht="34.5" customHeight="1" x14ac:dyDescent="0.25">
      <c r="A207" s="8" t="s">
        <v>454</v>
      </c>
      <c r="B207" s="5" t="s">
        <v>556</v>
      </c>
      <c r="C207" s="6" t="s">
        <v>611</v>
      </c>
      <c r="D207" s="5" t="s">
        <v>319</v>
      </c>
      <c r="E207" s="6" t="s">
        <v>331</v>
      </c>
      <c r="F207" s="6" t="s">
        <v>332</v>
      </c>
      <c r="G207" s="6" t="s">
        <v>403</v>
      </c>
      <c r="H207" s="6">
        <v>30000</v>
      </c>
      <c r="I207" s="6">
        <f t="shared" si="13"/>
        <v>35700</v>
      </c>
      <c r="J207" s="6" t="s">
        <v>748</v>
      </c>
      <c r="K207" s="4" t="s">
        <v>749</v>
      </c>
      <c r="L207" s="9" t="s">
        <v>709</v>
      </c>
    </row>
    <row r="208" spans="1:12" s="2" customFormat="1" ht="15" customHeight="1" x14ac:dyDescent="0.25">
      <c r="A208" s="32"/>
      <c r="B208" s="77" t="s">
        <v>319</v>
      </c>
      <c r="C208" s="78"/>
      <c r="D208" s="77" t="s">
        <v>387</v>
      </c>
      <c r="E208" s="79"/>
      <c r="F208" s="79"/>
      <c r="G208" s="78"/>
      <c r="H208" s="33">
        <f>SUM(H202:H207)</f>
        <v>239000</v>
      </c>
      <c r="I208" s="33">
        <f>SUM(I202:I207)</f>
        <v>284410</v>
      </c>
      <c r="J208" s="33"/>
      <c r="K208" s="36"/>
      <c r="L208" s="35"/>
    </row>
    <row r="209" spans="1:12" s="2" customFormat="1" ht="53.25" customHeight="1" x14ac:dyDescent="0.25">
      <c r="A209" s="8" t="s">
        <v>654</v>
      </c>
      <c r="B209" s="5" t="s">
        <v>9</v>
      </c>
      <c r="C209" s="6" t="s">
        <v>339</v>
      </c>
      <c r="D209" s="5" t="s">
        <v>340</v>
      </c>
      <c r="E209" s="6" t="s">
        <v>397</v>
      </c>
      <c r="F209" s="6" t="s">
        <v>398</v>
      </c>
      <c r="G209" s="6" t="s">
        <v>403</v>
      </c>
      <c r="H209" s="6">
        <v>1000</v>
      </c>
      <c r="I209" s="6">
        <f>H209</f>
        <v>1000</v>
      </c>
      <c r="J209" s="6" t="s">
        <v>748</v>
      </c>
      <c r="K209" s="4" t="s">
        <v>749</v>
      </c>
      <c r="L209" s="9" t="s">
        <v>709</v>
      </c>
    </row>
    <row r="210" spans="1:12" s="2" customFormat="1" ht="57" customHeight="1" x14ac:dyDescent="0.25">
      <c r="A210" s="8" t="s">
        <v>455</v>
      </c>
      <c r="B210" s="5" t="s">
        <v>9</v>
      </c>
      <c r="C210" s="6" t="s">
        <v>792</v>
      </c>
      <c r="D210" s="5" t="s">
        <v>340</v>
      </c>
      <c r="E210" s="6" t="s">
        <v>520</v>
      </c>
      <c r="F210" s="6" t="s">
        <v>521</v>
      </c>
      <c r="G210" s="6" t="s">
        <v>680</v>
      </c>
      <c r="H210" s="6">
        <v>0</v>
      </c>
      <c r="I210" s="6">
        <v>0</v>
      </c>
      <c r="J210" s="6" t="s">
        <v>748</v>
      </c>
      <c r="K210" s="4" t="s">
        <v>749</v>
      </c>
      <c r="L210" s="9" t="s">
        <v>709</v>
      </c>
    </row>
    <row r="211" spans="1:12" s="2" customFormat="1" ht="47.25" customHeight="1" x14ac:dyDescent="0.25">
      <c r="A211" s="8" t="s">
        <v>395</v>
      </c>
      <c r="B211" s="5" t="s">
        <v>9</v>
      </c>
      <c r="C211" s="6" t="s">
        <v>600</v>
      </c>
      <c r="D211" s="5" t="s">
        <v>340</v>
      </c>
      <c r="E211" s="4" t="s">
        <v>601</v>
      </c>
      <c r="F211" s="6" t="s">
        <v>602</v>
      </c>
      <c r="G211" s="6" t="s">
        <v>798</v>
      </c>
      <c r="H211" s="6">
        <v>120000</v>
      </c>
      <c r="I211" s="6">
        <f>H211</f>
        <v>120000</v>
      </c>
      <c r="J211" s="6" t="s">
        <v>748</v>
      </c>
      <c r="K211" s="4" t="s">
        <v>749</v>
      </c>
      <c r="L211" s="9" t="s">
        <v>709</v>
      </c>
    </row>
    <row r="212" spans="1:12" s="2" customFormat="1" ht="18" customHeight="1" x14ac:dyDescent="0.25">
      <c r="A212" s="32"/>
      <c r="B212" s="77" t="s">
        <v>340</v>
      </c>
      <c r="C212" s="78"/>
      <c r="D212" s="77" t="s">
        <v>702</v>
      </c>
      <c r="E212" s="79"/>
      <c r="F212" s="79"/>
      <c r="G212" s="78"/>
      <c r="H212" s="33">
        <f>SUM(H209:H211)</f>
        <v>121000</v>
      </c>
      <c r="I212" s="33">
        <f>SUM(I209:I211)</f>
        <v>121000</v>
      </c>
      <c r="J212" s="33"/>
      <c r="K212" s="36"/>
      <c r="L212" s="35"/>
    </row>
    <row r="213" spans="1:12" s="2" customFormat="1" ht="18" customHeight="1" x14ac:dyDescent="0.25">
      <c r="A213" s="38"/>
      <c r="B213" s="73" t="s">
        <v>717</v>
      </c>
      <c r="C213" s="74"/>
      <c r="D213" s="39"/>
      <c r="E213" s="41"/>
      <c r="F213" s="41"/>
      <c r="G213" s="40"/>
      <c r="H213" s="42">
        <f>SUM(H212,H208,H201,H193,H189,H187,H179,H177,H173,H170,H149,H147,H83,H44,H34,H32,H22,H20,H17,H14,H12)</f>
        <v>6481750</v>
      </c>
      <c r="I213" s="42">
        <f>SUM(I212,I208,I201,I193,I189,I187,I179,I177,I173,I170,I149,I147,I83,I44,I34,I32,I22,I20,I17,I14,I12)</f>
        <v>7461742.5</v>
      </c>
      <c r="J213" s="42"/>
      <c r="K213" s="43"/>
      <c r="L213" s="44"/>
    </row>
    <row r="214" spans="1:12" s="2" customFormat="1" ht="40.5" customHeight="1" x14ac:dyDescent="0.25">
      <c r="A214" s="8" t="s">
        <v>825</v>
      </c>
      <c r="B214" s="5" t="s">
        <v>9</v>
      </c>
      <c r="C214" s="6" t="s">
        <v>771</v>
      </c>
      <c r="D214" s="5" t="s">
        <v>342</v>
      </c>
      <c r="E214" s="6" t="s">
        <v>343</v>
      </c>
      <c r="F214" s="6" t="s">
        <v>344</v>
      </c>
      <c r="G214" s="22" t="s">
        <v>845</v>
      </c>
      <c r="H214" s="6">
        <v>184000</v>
      </c>
      <c r="I214" s="6">
        <f>H214*1.19</f>
        <v>218960</v>
      </c>
      <c r="J214" s="6" t="s">
        <v>748</v>
      </c>
      <c r="K214" s="4" t="s">
        <v>749</v>
      </c>
      <c r="L214" s="9" t="s">
        <v>709</v>
      </c>
    </row>
    <row r="215" spans="1:12" s="1" customFormat="1" ht="35.25" customHeight="1" x14ac:dyDescent="0.25">
      <c r="A215" s="8" t="s">
        <v>519</v>
      </c>
      <c r="B215" s="24" t="s">
        <v>548</v>
      </c>
      <c r="C215" s="22" t="s">
        <v>766</v>
      </c>
      <c r="D215" s="24" t="s">
        <v>342</v>
      </c>
      <c r="E215" s="22" t="s">
        <v>348</v>
      </c>
      <c r="F215" s="22" t="s">
        <v>347</v>
      </c>
      <c r="G215" s="22" t="s">
        <v>845</v>
      </c>
      <c r="H215" s="22">
        <v>235000</v>
      </c>
      <c r="I215" s="22">
        <f>H215*1.19</f>
        <v>279650</v>
      </c>
      <c r="J215" s="6" t="s">
        <v>748</v>
      </c>
      <c r="K215" s="4" t="s">
        <v>749</v>
      </c>
      <c r="L215" s="25" t="s">
        <v>709</v>
      </c>
    </row>
    <row r="216" spans="1:12" s="1" customFormat="1" ht="24" x14ac:dyDescent="0.25">
      <c r="A216" s="8" t="s">
        <v>655</v>
      </c>
      <c r="B216" s="24" t="s">
        <v>548</v>
      </c>
      <c r="C216" s="22" t="s">
        <v>906</v>
      </c>
      <c r="D216" s="24" t="s">
        <v>342</v>
      </c>
      <c r="E216" s="22" t="s">
        <v>350</v>
      </c>
      <c r="F216" s="22" t="s">
        <v>351</v>
      </c>
      <c r="G216" s="22" t="s">
        <v>403</v>
      </c>
      <c r="H216" s="22">
        <v>2530</v>
      </c>
      <c r="I216" s="22">
        <f t="shared" ref="I216:I225" si="14">H216*1.19</f>
        <v>3010.7</v>
      </c>
      <c r="J216" s="6" t="s">
        <v>748</v>
      </c>
      <c r="K216" s="4" t="s">
        <v>749</v>
      </c>
      <c r="L216" s="25" t="s">
        <v>709</v>
      </c>
    </row>
    <row r="217" spans="1:12" s="1" customFormat="1" ht="36" x14ac:dyDescent="0.25">
      <c r="A217" s="8" t="s">
        <v>656</v>
      </c>
      <c r="B217" s="24" t="s">
        <v>548</v>
      </c>
      <c r="C217" s="22" t="s">
        <v>793</v>
      </c>
      <c r="D217" s="24" t="s">
        <v>342</v>
      </c>
      <c r="E217" s="45" t="s">
        <v>665</v>
      </c>
      <c r="F217" s="22" t="s">
        <v>666</v>
      </c>
      <c r="G217" s="22" t="s">
        <v>845</v>
      </c>
      <c r="H217" s="22">
        <v>100000</v>
      </c>
      <c r="I217" s="22">
        <f t="shared" si="14"/>
        <v>119000</v>
      </c>
      <c r="J217" s="6" t="s">
        <v>748</v>
      </c>
      <c r="K217" s="4" t="s">
        <v>749</v>
      </c>
      <c r="L217" s="25" t="s">
        <v>709</v>
      </c>
    </row>
    <row r="218" spans="1:12" s="1" customFormat="1" ht="24" x14ac:dyDescent="0.25">
      <c r="A218" s="8" t="s">
        <v>826</v>
      </c>
      <c r="B218" s="24" t="s">
        <v>548</v>
      </c>
      <c r="C218" s="22" t="s">
        <v>667</v>
      </c>
      <c r="D218" s="24" t="s">
        <v>342</v>
      </c>
      <c r="E218" s="45" t="s">
        <v>668</v>
      </c>
      <c r="F218" s="22" t="s">
        <v>669</v>
      </c>
      <c r="G218" s="22" t="s">
        <v>845</v>
      </c>
      <c r="H218" s="22">
        <v>950000</v>
      </c>
      <c r="I218" s="22">
        <f t="shared" si="14"/>
        <v>1130500</v>
      </c>
      <c r="J218" s="6" t="s">
        <v>748</v>
      </c>
      <c r="K218" s="4" t="s">
        <v>749</v>
      </c>
      <c r="L218" s="25" t="s">
        <v>709</v>
      </c>
    </row>
    <row r="219" spans="1:12" s="26" customFormat="1" ht="24" x14ac:dyDescent="0.2">
      <c r="A219" s="8" t="s">
        <v>456</v>
      </c>
      <c r="B219" s="24" t="s">
        <v>548</v>
      </c>
      <c r="C219" s="22" t="s">
        <v>629</v>
      </c>
      <c r="D219" s="24" t="s">
        <v>342</v>
      </c>
      <c r="E219" s="22" t="s">
        <v>348</v>
      </c>
      <c r="F219" s="22" t="s">
        <v>347</v>
      </c>
      <c r="G219" s="22" t="s">
        <v>845</v>
      </c>
      <c r="H219" s="22">
        <v>0</v>
      </c>
      <c r="I219" s="22">
        <f t="shared" si="14"/>
        <v>0</v>
      </c>
      <c r="J219" s="6" t="s">
        <v>748</v>
      </c>
      <c r="K219" s="4" t="s">
        <v>749</v>
      </c>
      <c r="L219" s="25" t="s">
        <v>709</v>
      </c>
    </row>
    <row r="220" spans="1:12" s="2" customFormat="1" ht="48" customHeight="1" x14ac:dyDescent="0.25">
      <c r="A220" s="8" t="s">
        <v>827</v>
      </c>
      <c r="B220" s="5" t="s">
        <v>9</v>
      </c>
      <c r="C220" s="6" t="s">
        <v>782</v>
      </c>
      <c r="D220" s="5" t="s">
        <v>342</v>
      </c>
      <c r="E220" s="6" t="s">
        <v>522</v>
      </c>
      <c r="F220" s="6" t="s">
        <v>523</v>
      </c>
      <c r="G220" s="22" t="s">
        <v>845</v>
      </c>
      <c r="H220" s="6">
        <v>650000</v>
      </c>
      <c r="I220" s="6">
        <f t="shared" si="14"/>
        <v>773500</v>
      </c>
      <c r="J220" s="6" t="s">
        <v>748</v>
      </c>
      <c r="K220" s="4" t="s">
        <v>749</v>
      </c>
      <c r="L220" s="9" t="s">
        <v>709</v>
      </c>
    </row>
    <row r="221" spans="1:12" s="19" customFormat="1" ht="35.25" customHeight="1" x14ac:dyDescent="0.2">
      <c r="A221" s="8" t="s">
        <v>457</v>
      </c>
      <c r="B221" s="5" t="s">
        <v>9</v>
      </c>
      <c r="C221" s="6" t="s">
        <v>794</v>
      </c>
      <c r="D221" s="5" t="s">
        <v>342</v>
      </c>
      <c r="E221" s="6" t="s">
        <v>353</v>
      </c>
      <c r="F221" s="6" t="s">
        <v>354</v>
      </c>
      <c r="G221" s="6" t="s">
        <v>403</v>
      </c>
      <c r="H221" s="6">
        <v>22700</v>
      </c>
      <c r="I221" s="6">
        <f t="shared" si="14"/>
        <v>27013</v>
      </c>
      <c r="J221" s="6" t="s">
        <v>748</v>
      </c>
      <c r="K221" s="4" t="s">
        <v>749</v>
      </c>
      <c r="L221" s="9" t="s">
        <v>709</v>
      </c>
    </row>
    <row r="222" spans="1:12" s="47" customFormat="1" ht="51.75" customHeight="1" x14ac:dyDescent="0.25">
      <c r="A222" s="8" t="s">
        <v>481</v>
      </c>
      <c r="B222" s="24" t="s">
        <v>548</v>
      </c>
      <c r="C222" s="22" t="s">
        <v>603</v>
      </c>
      <c r="D222" s="24" t="s">
        <v>342</v>
      </c>
      <c r="E222" s="21" t="s">
        <v>606</v>
      </c>
      <c r="F222" s="22" t="s">
        <v>607</v>
      </c>
      <c r="G222" s="6" t="s">
        <v>403</v>
      </c>
      <c r="H222" s="22">
        <v>101600</v>
      </c>
      <c r="I222" s="22">
        <f>H222*1.19</f>
        <v>120904</v>
      </c>
      <c r="J222" s="6" t="s">
        <v>748</v>
      </c>
      <c r="K222" s="4" t="s">
        <v>749</v>
      </c>
      <c r="L222" s="25" t="s">
        <v>709</v>
      </c>
    </row>
    <row r="223" spans="1:12" s="26" customFormat="1" ht="67.5" customHeight="1" x14ac:dyDescent="0.2">
      <c r="A223" s="8" t="s">
        <v>828</v>
      </c>
      <c r="B223" s="24" t="s">
        <v>548</v>
      </c>
      <c r="C223" s="22" t="s">
        <v>773</v>
      </c>
      <c r="D223" s="24" t="s">
        <v>342</v>
      </c>
      <c r="E223" s="21" t="s">
        <v>348</v>
      </c>
      <c r="F223" s="22" t="s">
        <v>347</v>
      </c>
      <c r="G223" s="22" t="s">
        <v>845</v>
      </c>
      <c r="H223" s="22">
        <v>0</v>
      </c>
      <c r="I223" s="22">
        <f t="shared" si="14"/>
        <v>0</v>
      </c>
      <c r="J223" s="6" t="s">
        <v>748</v>
      </c>
      <c r="K223" s="4" t="s">
        <v>749</v>
      </c>
      <c r="L223" s="25" t="s">
        <v>709</v>
      </c>
    </row>
    <row r="224" spans="1:12" s="26" customFormat="1" ht="67.5" customHeight="1" x14ac:dyDescent="0.2">
      <c r="A224" s="8" t="s">
        <v>829</v>
      </c>
      <c r="B224" s="24" t="s">
        <v>548</v>
      </c>
      <c r="C224" s="6" t="s">
        <v>777</v>
      </c>
      <c r="D224" s="24" t="s">
        <v>342</v>
      </c>
      <c r="E224" s="21" t="s">
        <v>348</v>
      </c>
      <c r="F224" s="22" t="s">
        <v>347</v>
      </c>
      <c r="G224" s="22" t="s">
        <v>845</v>
      </c>
      <c r="H224" s="22">
        <v>0</v>
      </c>
      <c r="I224" s="22">
        <f t="shared" si="14"/>
        <v>0</v>
      </c>
      <c r="J224" s="6" t="s">
        <v>748</v>
      </c>
      <c r="K224" s="4" t="s">
        <v>749</v>
      </c>
      <c r="L224" s="25" t="s">
        <v>709</v>
      </c>
    </row>
    <row r="225" spans="1:12" s="27" customFormat="1" ht="47.25" customHeight="1" x14ac:dyDescent="0.2">
      <c r="A225" s="8" t="s">
        <v>830</v>
      </c>
      <c r="B225" s="24" t="s">
        <v>510</v>
      </c>
      <c r="C225" s="6" t="s">
        <v>718</v>
      </c>
      <c r="D225" s="24" t="s">
        <v>342</v>
      </c>
      <c r="E225" s="21" t="s">
        <v>724</v>
      </c>
      <c r="F225" s="22" t="s">
        <v>725</v>
      </c>
      <c r="G225" s="22" t="s">
        <v>403</v>
      </c>
      <c r="H225" s="22">
        <v>2530</v>
      </c>
      <c r="I225" s="22">
        <f t="shared" si="14"/>
        <v>3010.7</v>
      </c>
      <c r="J225" s="6" t="s">
        <v>748</v>
      </c>
      <c r="K225" s="4" t="s">
        <v>749</v>
      </c>
      <c r="L225" s="25" t="s">
        <v>709</v>
      </c>
    </row>
    <row r="226" spans="1:12" s="2" customFormat="1" ht="22.5" customHeight="1" x14ac:dyDescent="0.25">
      <c r="A226" s="37"/>
      <c r="B226" s="82" t="s">
        <v>342</v>
      </c>
      <c r="C226" s="83"/>
      <c r="D226" s="77" t="s">
        <v>703</v>
      </c>
      <c r="E226" s="79"/>
      <c r="F226" s="79"/>
      <c r="G226" s="78"/>
      <c r="H226" s="33">
        <f>SUM(H214:H225)</f>
        <v>2248360</v>
      </c>
      <c r="I226" s="33">
        <f>SUM(I214:I225)</f>
        <v>2675548.4000000004</v>
      </c>
      <c r="J226" s="33"/>
      <c r="K226" s="72"/>
      <c r="L226" s="35"/>
    </row>
    <row r="227" spans="1:12" s="17" customFormat="1" ht="31.5" customHeight="1" x14ac:dyDescent="0.25">
      <c r="A227" s="8" t="s">
        <v>831</v>
      </c>
      <c r="B227" s="5" t="s">
        <v>632</v>
      </c>
      <c r="C227" s="6" t="s">
        <v>795</v>
      </c>
      <c r="D227" s="5" t="s">
        <v>356</v>
      </c>
      <c r="E227" s="16" t="s">
        <v>357</v>
      </c>
      <c r="F227" s="6" t="s">
        <v>355</v>
      </c>
      <c r="G227" s="6" t="s">
        <v>403</v>
      </c>
      <c r="H227" s="6">
        <v>0</v>
      </c>
      <c r="I227" s="6">
        <f t="shared" ref="I227:I229" si="15">H227*1.19</f>
        <v>0</v>
      </c>
      <c r="J227" s="6" t="s">
        <v>748</v>
      </c>
      <c r="K227" s="4" t="s">
        <v>749</v>
      </c>
      <c r="L227" s="9" t="s">
        <v>709</v>
      </c>
    </row>
    <row r="228" spans="1:12" s="2" customFormat="1" ht="39.75" customHeight="1" x14ac:dyDescent="0.25">
      <c r="A228" s="8" t="s">
        <v>657</v>
      </c>
      <c r="B228" s="5" t="s">
        <v>9</v>
      </c>
      <c r="C228" s="6" t="s">
        <v>853</v>
      </c>
      <c r="D228" s="5" t="s">
        <v>356</v>
      </c>
      <c r="E228" s="6" t="s">
        <v>358</v>
      </c>
      <c r="F228" s="6" t="s">
        <v>359</v>
      </c>
      <c r="G228" s="6" t="s">
        <v>403</v>
      </c>
      <c r="H228" s="6">
        <v>24400</v>
      </c>
      <c r="I228" s="6">
        <f t="shared" si="15"/>
        <v>29036</v>
      </c>
      <c r="J228" s="6" t="s">
        <v>748</v>
      </c>
      <c r="K228" s="4" t="s">
        <v>749</v>
      </c>
      <c r="L228" s="9" t="s">
        <v>709</v>
      </c>
    </row>
    <row r="229" spans="1:12" s="26" customFormat="1" ht="24" x14ac:dyDescent="0.2">
      <c r="A229" s="8" t="s">
        <v>832</v>
      </c>
      <c r="B229" s="24" t="s">
        <v>548</v>
      </c>
      <c r="C229" s="22" t="s">
        <v>659</v>
      </c>
      <c r="D229" s="24" t="s">
        <v>356</v>
      </c>
      <c r="E229" s="45" t="s">
        <v>676</v>
      </c>
      <c r="F229" s="22" t="s">
        <v>677</v>
      </c>
      <c r="G229" s="22" t="s">
        <v>845</v>
      </c>
      <c r="H229" s="22">
        <v>0</v>
      </c>
      <c r="I229" s="6">
        <f t="shared" si="15"/>
        <v>0</v>
      </c>
      <c r="J229" s="6" t="s">
        <v>748</v>
      </c>
      <c r="K229" s="4" t="s">
        <v>749</v>
      </c>
      <c r="L229" s="25" t="s">
        <v>709</v>
      </c>
    </row>
    <row r="230" spans="1:12" s="2" customFormat="1" ht="24" customHeight="1" x14ac:dyDescent="0.25">
      <c r="A230" s="32"/>
      <c r="B230" s="76" t="s">
        <v>356</v>
      </c>
      <c r="C230" s="76"/>
      <c r="D230" s="76" t="s">
        <v>704</v>
      </c>
      <c r="E230" s="76"/>
      <c r="F230" s="76"/>
      <c r="G230" s="76"/>
      <c r="H230" s="33">
        <f>SUM(H227:H229)</f>
        <v>24400</v>
      </c>
      <c r="I230" s="33">
        <f>SUM(I227:I229)</f>
        <v>29036</v>
      </c>
      <c r="J230" s="33"/>
      <c r="K230" s="36"/>
      <c r="L230" s="35"/>
    </row>
    <row r="231" spans="1:12" s="1" customFormat="1" ht="36" x14ac:dyDescent="0.25">
      <c r="A231" s="23" t="s">
        <v>833</v>
      </c>
      <c r="B231" s="24" t="s">
        <v>548</v>
      </c>
      <c r="C231" s="22" t="s">
        <v>708</v>
      </c>
      <c r="D231" s="24" t="s">
        <v>360</v>
      </c>
      <c r="E231" s="22" t="s">
        <v>482</v>
      </c>
      <c r="F231" s="22" t="s">
        <v>483</v>
      </c>
      <c r="G231" s="22" t="s">
        <v>845</v>
      </c>
      <c r="H231" s="22">
        <v>0</v>
      </c>
      <c r="I231" s="22">
        <f>H231*1.19</f>
        <v>0</v>
      </c>
      <c r="J231" s="22" t="s">
        <v>748</v>
      </c>
      <c r="K231" s="21" t="s">
        <v>749</v>
      </c>
      <c r="L231" s="25" t="s">
        <v>709</v>
      </c>
    </row>
    <row r="232" spans="1:12" s="1" customFormat="1" ht="48" x14ac:dyDescent="0.25">
      <c r="A232" s="23" t="s">
        <v>834</v>
      </c>
      <c r="B232" s="24" t="s">
        <v>548</v>
      </c>
      <c r="C232" s="22" t="s">
        <v>670</v>
      </c>
      <c r="D232" s="24" t="s">
        <v>360</v>
      </c>
      <c r="E232" s="22" t="s">
        <v>362</v>
      </c>
      <c r="F232" s="22" t="s">
        <v>363</v>
      </c>
      <c r="G232" s="22" t="s">
        <v>403</v>
      </c>
      <c r="H232" s="22">
        <v>51200</v>
      </c>
      <c r="I232" s="22">
        <f t="shared" ref="I232:I242" si="16">H232*1.19</f>
        <v>60928</v>
      </c>
      <c r="J232" s="22" t="s">
        <v>748</v>
      </c>
      <c r="K232" s="21" t="s">
        <v>749</v>
      </c>
      <c r="L232" s="25" t="s">
        <v>709</v>
      </c>
    </row>
    <row r="233" spans="1:12" s="1" customFormat="1" ht="36" x14ac:dyDescent="0.25">
      <c r="A233" s="23" t="s">
        <v>658</v>
      </c>
      <c r="B233" s="24" t="s">
        <v>548</v>
      </c>
      <c r="C233" s="22" t="s">
        <v>774</v>
      </c>
      <c r="D233" s="24" t="s">
        <v>360</v>
      </c>
      <c r="E233" s="22" t="s">
        <v>838</v>
      </c>
      <c r="F233" s="22" t="s">
        <v>839</v>
      </c>
      <c r="G233" s="22" t="s">
        <v>845</v>
      </c>
      <c r="H233" s="22">
        <v>0</v>
      </c>
      <c r="I233" s="22">
        <f>H233*1.19</f>
        <v>0</v>
      </c>
      <c r="J233" s="22" t="s">
        <v>748</v>
      </c>
      <c r="K233" s="21" t="s">
        <v>749</v>
      </c>
      <c r="L233" s="25" t="s">
        <v>709</v>
      </c>
    </row>
    <row r="234" spans="1:12" s="1" customFormat="1" ht="48" x14ac:dyDescent="0.25">
      <c r="A234" s="23" t="s">
        <v>587</v>
      </c>
      <c r="B234" s="24" t="s">
        <v>548</v>
      </c>
      <c r="C234" s="22" t="s">
        <v>778</v>
      </c>
      <c r="D234" s="24" t="s">
        <v>360</v>
      </c>
      <c r="E234" s="22" t="s">
        <v>838</v>
      </c>
      <c r="F234" s="22" t="s">
        <v>839</v>
      </c>
      <c r="G234" s="22" t="s">
        <v>845</v>
      </c>
      <c r="H234" s="22">
        <v>0</v>
      </c>
      <c r="I234" s="22">
        <f>H234*1.19</f>
        <v>0</v>
      </c>
      <c r="J234" s="22" t="s">
        <v>748</v>
      </c>
      <c r="K234" s="21" t="s">
        <v>749</v>
      </c>
      <c r="L234" s="25" t="s">
        <v>709</v>
      </c>
    </row>
    <row r="235" spans="1:12" s="26" customFormat="1" ht="39.75" customHeight="1" x14ac:dyDescent="0.2">
      <c r="A235" s="23" t="s">
        <v>835</v>
      </c>
      <c r="B235" s="24" t="s">
        <v>548</v>
      </c>
      <c r="C235" s="22" t="s">
        <v>672</v>
      </c>
      <c r="D235" s="24" t="s">
        <v>360</v>
      </c>
      <c r="E235" s="45" t="s">
        <v>674</v>
      </c>
      <c r="F235" s="22" t="s">
        <v>675</v>
      </c>
      <c r="G235" s="22" t="s">
        <v>845</v>
      </c>
      <c r="H235" s="22">
        <v>0</v>
      </c>
      <c r="I235" s="6">
        <f t="shared" si="16"/>
        <v>0</v>
      </c>
      <c r="J235" s="22" t="s">
        <v>748</v>
      </c>
      <c r="K235" s="21" t="s">
        <v>749</v>
      </c>
      <c r="L235" s="25" t="s">
        <v>709</v>
      </c>
    </row>
    <row r="236" spans="1:12" s="2" customFormat="1" ht="24" x14ac:dyDescent="0.25">
      <c r="A236" s="23" t="s">
        <v>707</v>
      </c>
      <c r="B236" s="5" t="s">
        <v>9</v>
      </c>
      <c r="C236" s="6" t="s">
        <v>673</v>
      </c>
      <c r="D236" s="5" t="s">
        <v>360</v>
      </c>
      <c r="E236" s="6" t="s">
        <v>544</v>
      </c>
      <c r="F236" s="6" t="s">
        <v>545</v>
      </c>
      <c r="G236" s="22" t="s">
        <v>403</v>
      </c>
      <c r="H236" s="6">
        <v>1000</v>
      </c>
      <c r="I236" s="6">
        <f t="shared" si="16"/>
        <v>1190</v>
      </c>
      <c r="J236" s="22" t="s">
        <v>748</v>
      </c>
      <c r="K236" s="21" t="s">
        <v>749</v>
      </c>
      <c r="L236" s="9" t="s">
        <v>709</v>
      </c>
    </row>
    <row r="237" spans="1:12" s="48" customFormat="1" ht="49.5" customHeight="1" x14ac:dyDescent="0.25">
      <c r="A237" s="23" t="s">
        <v>836</v>
      </c>
      <c r="B237" s="5" t="s">
        <v>548</v>
      </c>
      <c r="C237" s="6" t="s">
        <v>598</v>
      </c>
      <c r="D237" s="5" t="s">
        <v>360</v>
      </c>
      <c r="E237" s="6" t="s">
        <v>604</v>
      </c>
      <c r="F237" s="6" t="s">
        <v>605</v>
      </c>
      <c r="G237" s="22" t="s">
        <v>403</v>
      </c>
      <c r="H237" s="6">
        <v>109000</v>
      </c>
      <c r="I237" s="6">
        <f t="shared" si="16"/>
        <v>129710</v>
      </c>
      <c r="J237" s="22" t="s">
        <v>748</v>
      </c>
      <c r="K237" s="21" t="s">
        <v>749</v>
      </c>
      <c r="L237" s="9" t="s">
        <v>709</v>
      </c>
    </row>
    <row r="238" spans="1:12" s="2" customFormat="1" ht="49.5" customHeight="1" x14ac:dyDescent="0.25">
      <c r="A238" s="23" t="s">
        <v>712</v>
      </c>
      <c r="B238" s="5" t="s">
        <v>548</v>
      </c>
      <c r="C238" s="6" t="s">
        <v>779</v>
      </c>
      <c r="D238" s="5" t="s">
        <v>360</v>
      </c>
      <c r="E238" s="6" t="s">
        <v>842</v>
      </c>
      <c r="F238" s="6" t="s">
        <v>843</v>
      </c>
      <c r="G238" s="22" t="s">
        <v>845</v>
      </c>
      <c r="H238" s="6">
        <v>0</v>
      </c>
      <c r="I238" s="6">
        <f>H238*1.19</f>
        <v>0</v>
      </c>
      <c r="J238" s="22" t="s">
        <v>748</v>
      </c>
      <c r="K238" s="21" t="s">
        <v>749</v>
      </c>
      <c r="L238" s="9" t="s">
        <v>709</v>
      </c>
    </row>
    <row r="239" spans="1:12" s="2" customFormat="1" ht="49.5" customHeight="1" x14ac:dyDescent="0.25">
      <c r="A239" s="23" t="s">
        <v>715</v>
      </c>
      <c r="B239" s="5" t="s">
        <v>510</v>
      </c>
      <c r="C239" s="6" t="s">
        <v>786</v>
      </c>
      <c r="D239" s="5" t="s">
        <v>360</v>
      </c>
      <c r="E239" s="6" t="s">
        <v>840</v>
      </c>
      <c r="F239" s="6" t="s">
        <v>841</v>
      </c>
      <c r="G239" s="22" t="s">
        <v>845</v>
      </c>
      <c r="H239" s="6">
        <v>0</v>
      </c>
      <c r="I239" s="6">
        <f t="shared" ref="I239:I241" si="17">H239*1.19</f>
        <v>0</v>
      </c>
      <c r="J239" s="22" t="s">
        <v>748</v>
      </c>
      <c r="K239" s="21" t="s">
        <v>749</v>
      </c>
      <c r="L239" s="9" t="s">
        <v>709</v>
      </c>
    </row>
    <row r="240" spans="1:12" s="48" customFormat="1" ht="49.5" customHeight="1" x14ac:dyDescent="0.25">
      <c r="A240" s="23" t="s">
        <v>837</v>
      </c>
      <c r="B240" s="5" t="s">
        <v>510</v>
      </c>
      <c r="C240" s="6" t="s">
        <v>787</v>
      </c>
      <c r="D240" s="5" t="s">
        <v>360</v>
      </c>
      <c r="E240" s="6" t="s">
        <v>842</v>
      </c>
      <c r="F240" s="6" t="s">
        <v>843</v>
      </c>
      <c r="G240" s="22" t="s">
        <v>403</v>
      </c>
      <c r="H240" s="6">
        <v>850</v>
      </c>
      <c r="I240" s="6">
        <f t="shared" si="17"/>
        <v>1011.5</v>
      </c>
      <c r="J240" s="22" t="s">
        <v>748</v>
      </c>
      <c r="K240" s="21" t="s">
        <v>749</v>
      </c>
      <c r="L240" s="9" t="s">
        <v>709</v>
      </c>
    </row>
    <row r="241" spans="1:12" s="2" customFormat="1" ht="53.25" customHeight="1" x14ac:dyDescent="0.25">
      <c r="A241" s="23" t="s">
        <v>716</v>
      </c>
      <c r="B241" s="5" t="s">
        <v>556</v>
      </c>
      <c r="C241" s="22" t="s">
        <v>760</v>
      </c>
      <c r="D241" s="5" t="s">
        <v>360</v>
      </c>
      <c r="E241" s="6" t="s">
        <v>726</v>
      </c>
      <c r="F241" s="6" t="s">
        <v>727</v>
      </c>
      <c r="G241" s="22" t="s">
        <v>845</v>
      </c>
      <c r="H241" s="6">
        <v>0</v>
      </c>
      <c r="I241" s="6">
        <f t="shared" si="17"/>
        <v>0</v>
      </c>
      <c r="J241" s="22" t="s">
        <v>748</v>
      </c>
      <c r="K241" s="21" t="s">
        <v>749</v>
      </c>
      <c r="L241" s="9" t="s">
        <v>709</v>
      </c>
    </row>
    <row r="242" spans="1:12" s="1" customFormat="1" ht="54.75" customHeight="1" x14ac:dyDescent="0.25">
      <c r="A242" s="23" t="s">
        <v>852</v>
      </c>
      <c r="B242" s="24" t="s">
        <v>548</v>
      </c>
      <c r="C242" s="22" t="s">
        <v>720</v>
      </c>
      <c r="D242" s="24" t="s">
        <v>360</v>
      </c>
      <c r="E242" s="22" t="s">
        <v>728</v>
      </c>
      <c r="F242" s="22" t="s">
        <v>729</v>
      </c>
      <c r="G242" s="22" t="s">
        <v>845</v>
      </c>
      <c r="H242" s="22">
        <v>0</v>
      </c>
      <c r="I242" s="22">
        <f t="shared" si="16"/>
        <v>0</v>
      </c>
      <c r="J242" s="22" t="s">
        <v>748</v>
      </c>
      <c r="K242" s="21" t="s">
        <v>749</v>
      </c>
      <c r="L242" s="25" t="s">
        <v>709</v>
      </c>
    </row>
    <row r="243" spans="1:12" s="2" customFormat="1" x14ac:dyDescent="0.25">
      <c r="A243" s="37"/>
      <c r="B243" s="75" t="s">
        <v>360</v>
      </c>
      <c r="C243" s="75"/>
      <c r="D243" s="76" t="s">
        <v>388</v>
      </c>
      <c r="E243" s="76"/>
      <c r="F243" s="76"/>
      <c r="G243" s="76"/>
      <c r="H243" s="33">
        <f>SUM(H231:H242)</f>
        <v>162050</v>
      </c>
      <c r="I243" s="33">
        <f>SUM(I231:I242)</f>
        <v>192839.5</v>
      </c>
      <c r="J243" s="33"/>
      <c r="K243" s="36"/>
      <c r="L243" s="35"/>
    </row>
    <row r="244" spans="1:12" x14ac:dyDescent="0.25">
      <c r="A244" s="28"/>
      <c r="B244" s="80" t="s">
        <v>389</v>
      </c>
      <c r="C244" s="80"/>
      <c r="D244" s="81"/>
      <c r="E244" s="81"/>
      <c r="F244" s="81"/>
      <c r="G244" s="81"/>
      <c r="H244" s="29">
        <f>SUM(H243,H230,H226,H212,H208,H201,H193,H189,H187,H179,H177,H173,H170,H149,H147,H83,H44,H34,H32,H22,H20,H17,H14,H12)</f>
        <v>8916560</v>
      </c>
      <c r="I244" s="29">
        <f>I12+I14+I17+I20+I22+I32+I34+I44+I83+I147+I149+I170+I173+I177+I179+I187+I189+I193+I201+I208+I212+I226+I230+I243</f>
        <v>10359166.4</v>
      </c>
      <c r="J244" s="29"/>
      <c r="K244" s="30"/>
      <c r="L244" s="31"/>
    </row>
    <row r="245" spans="1:12" x14ac:dyDescent="0.25">
      <c r="G245" s="13"/>
    </row>
    <row r="246" spans="1:12" x14ac:dyDescent="0.25">
      <c r="G246" s="13"/>
    </row>
  </sheetData>
  <sheetProtection password="CC71" sheet="1" objects="1" scenarios="1"/>
  <autoFilter ref="A1:I244"/>
  <mergeCells count="51">
    <mergeCell ref="B208:C208"/>
    <mergeCell ref="D208:G208"/>
    <mergeCell ref="D193:G193"/>
    <mergeCell ref="B179:C179"/>
    <mergeCell ref="D179:G179"/>
    <mergeCell ref="B201:C201"/>
    <mergeCell ref="D201:G201"/>
    <mergeCell ref="D177:G177"/>
    <mergeCell ref="B244:C244"/>
    <mergeCell ref="D244:G244"/>
    <mergeCell ref="B226:C226"/>
    <mergeCell ref="D226:G226"/>
    <mergeCell ref="B230:C230"/>
    <mergeCell ref="D230:G230"/>
    <mergeCell ref="B243:C243"/>
    <mergeCell ref="D243:G243"/>
    <mergeCell ref="B212:C212"/>
    <mergeCell ref="D212:G212"/>
    <mergeCell ref="B187:C187"/>
    <mergeCell ref="D187:G187"/>
    <mergeCell ref="B189:C189"/>
    <mergeCell ref="D189:G189"/>
    <mergeCell ref="B193:C193"/>
    <mergeCell ref="B20:C20"/>
    <mergeCell ref="D20:G20"/>
    <mergeCell ref="B22:C22"/>
    <mergeCell ref="D22:G22"/>
    <mergeCell ref="B32:C32"/>
    <mergeCell ref="D32:G32"/>
    <mergeCell ref="B12:C12"/>
    <mergeCell ref="D12:G12"/>
    <mergeCell ref="B14:C14"/>
    <mergeCell ref="D14:G14"/>
    <mergeCell ref="B17:C17"/>
    <mergeCell ref="D17:G17"/>
    <mergeCell ref="B213:C213"/>
    <mergeCell ref="B149:C149"/>
    <mergeCell ref="D149:G149"/>
    <mergeCell ref="B34:C34"/>
    <mergeCell ref="D34:G34"/>
    <mergeCell ref="B44:C44"/>
    <mergeCell ref="D44:G44"/>
    <mergeCell ref="B83:C83"/>
    <mergeCell ref="D83:G83"/>
    <mergeCell ref="B147:C147"/>
    <mergeCell ref="D147:G147"/>
    <mergeCell ref="B170:C170"/>
    <mergeCell ref="D170:G170"/>
    <mergeCell ref="B173:C173"/>
    <mergeCell ref="D173:G173"/>
    <mergeCell ref="B177:C177"/>
  </mergeCells>
  <phoneticPr fontId="5" type="noConversion"/>
  <pageMargins left="0.25" right="0.25" top="0.75" bottom="0.75" header="0.3" footer="0.3"/>
  <pageSetup paperSize="9" orientation="landscape" r:id="rId1"/>
  <headerFooter alignWithMargins="0">
    <oddHeader xml:space="preserve">&amp;L&amp;"Times New Roman,Obișnuit"OFICIUL DE STAT PENTRU INVENŢII ŞI MĂRCI&amp;C&amp;"Times New Roman,Obișnuit"Programul Anual al Achiziţiilor Publice al O.S.I.M. 
Rectificare I 2023&amp;R&amp;"Times New Roman,Obișnuit"Director General
Marian-Octavian Șerbănescu
</oddHeader>
    <oddFooter>&amp;L&amp;"Times New Roman,Obișnuit"&amp;9
Director Economic
Simona Georgescu&amp;R&amp;"Times New Roman,Obișnuit"&amp;9 
Șef Serviciu Achiziții Publice, Administrare Patrimoniu
Iulia-Hermina Varodin</oddFooter>
  </headerFooter>
  <ignoredErrors>
    <ignoredError sqref="A12 A32 A177 A208 A2 A14 A22 A173 A193 A212 A230 E179:G179 D178 F178:G178"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PAAP 2023</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Stefant</dc:creator>
  <cp:lastModifiedBy>Maria Tudorache</cp:lastModifiedBy>
  <cp:lastPrinted>2023-11-03T05:55:30Z</cp:lastPrinted>
  <dcterms:created xsi:type="dcterms:W3CDTF">2007-11-23T09:14:03Z</dcterms:created>
  <dcterms:modified xsi:type="dcterms:W3CDTF">2023-11-17T09:20:55Z</dcterms:modified>
</cp:coreProperties>
</file>