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bookViews>
  <sheets>
    <sheet name="Foaie1" sheetId="50" r:id="rId1"/>
  </sheets>
  <definedNames>
    <definedName name="_xlnm._FilterDatabase" localSheetId="0" hidden="1">Foaie1!$A$1:$I$222</definedName>
  </definedNames>
  <calcPr calcId="191029"/>
</workbook>
</file>

<file path=xl/calcChain.xml><?xml version="1.0" encoding="utf-8"?>
<calcChain xmlns="http://schemas.openxmlformats.org/spreadsheetml/2006/main">
  <c r="I222" i="50" l="1"/>
  <c r="H222" i="50"/>
  <c r="H127" i="50"/>
  <c r="I126" i="50"/>
  <c r="H211" i="50"/>
  <c r="I210" i="50"/>
  <c r="H221" i="50" l="1"/>
  <c r="H207" i="50"/>
  <c r="H197" i="50"/>
  <c r="H194" i="50"/>
  <c r="H187" i="50"/>
  <c r="H178" i="50"/>
  <c r="H169" i="50"/>
  <c r="H159" i="50"/>
  <c r="H155" i="50"/>
  <c r="H152" i="50"/>
  <c r="H129" i="50"/>
  <c r="H72" i="50"/>
  <c r="H42" i="50"/>
  <c r="H30" i="50"/>
  <c r="I175" i="50" l="1"/>
  <c r="I176" i="50"/>
  <c r="I125" i="50" l="1"/>
  <c r="I206" i="50"/>
  <c r="H10" i="50" l="1"/>
  <c r="I140" i="50" l="1"/>
  <c r="H171" i="50" l="1"/>
  <c r="I71" i="50"/>
  <c r="I205" i="50" l="1"/>
  <c r="H32" i="50"/>
  <c r="H21" i="50"/>
  <c r="H18" i="50"/>
  <c r="H15" i="50"/>
  <c r="H12" i="50"/>
  <c r="I216" i="50"/>
  <c r="I166" i="50"/>
  <c r="I117" i="50"/>
  <c r="I165" i="50"/>
  <c r="I168" i="50"/>
  <c r="I148" i="50"/>
  <c r="I111" i="50"/>
  <c r="I79" i="50"/>
  <c r="I70" i="50" l="1"/>
  <c r="H161" i="50" l="1"/>
  <c r="I177" i="50" l="1"/>
  <c r="I124" i="50" l="1"/>
  <c r="I199" i="50"/>
  <c r="I131" i="50" l="1"/>
  <c r="I132" i="50"/>
  <c r="I133" i="50"/>
  <c r="I134" i="50"/>
  <c r="I135" i="50"/>
  <c r="I136" i="50"/>
  <c r="I137" i="50"/>
  <c r="I138" i="50"/>
  <c r="I139" i="50"/>
  <c r="I141" i="50"/>
  <c r="I142" i="50"/>
  <c r="I143" i="50"/>
  <c r="I144" i="50"/>
  <c r="I145" i="50"/>
  <c r="I146" i="50"/>
  <c r="I147" i="50"/>
  <c r="I149" i="50"/>
  <c r="I150" i="50"/>
  <c r="I151" i="50"/>
  <c r="I153" i="50"/>
  <c r="I154" i="50"/>
  <c r="I156" i="50"/>
  <c r="I158" i="50"/>
  <c r="I160" i="50"/>
  <c r="I161" i="50" s="1"/>
  <c r="I162" i="50"/>
  <c r="I163" i="50"/>
  <c r="I164" i="50"/>
  <c r="I167" i="50"/>
  <c r="I170" i="50"/>
  <c r="I171" i="50" s="1"/>
  <c r="I172" i="50"/>
  <c r="I173" i="50"/>
  <c r="I174" i="50"/>
  <c r="I179" i="50"/>
  <c r="I180" i="50"/>
  <c r="I181" i="50"/>
  <c r="I182" i="50"/>
  <c r="I183" i="50"/>
  <c r="I184" i="50"/>
  <c r="I185" i="50"/>
  <c r="I186" i="50"/>
  <c r="I188" i="50"/>
  <c r="I189" i="50"/>
  <c r="I190" i="50"/>
  <c r="I191" i="50"/>
  <c r="I192" i="50"/>
  <c r="I193" i="50"/>
  <c r="I195" i="50"/>
  <c r="I196" i="50"/>
  <c r="I198" i="50"/>
  <c r="I201" i="50"/>
  <c r="I202" i="50"/>
  <c r="I203" i="50"/>
  <c r="I204" i="50"/>
  <c r="I200" i="50"/>
  <c r="I208" i="50"/>
  <c r="I209" i="50"/>
  <c r="I212" i="50"/>
  <c r="I213" i="50"/>
  <c r="I214" i="50"/>
  <c r="I215" i="50"/>
  <c r="I217" i="50"/>
  <c r="I218" i="50"/>
  <c r="I219" i="50"/>
  <c r="I220" i="50"/>
  <c r="I74" i="50"/>
  <c r="I75" i="50"/>
  <c r="I76" i="50"/>
  <c r="I77" i="50"/>
  <c r="I78"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27" i="50" s="1"/>
  <c r="I106" i="50"/>
  <c r="I107" i="50"/>
  <c r="I108" i="50"/>
  <c r="I109" i="50"/>
  <c r="I110" i="50"/>
  <c r="I112" i="50"/>
  <c r="I113" i="50"/>
  <c r="I114" i="50"/>
  <c r="I115" i="50"/>
  <c r="I116" i="50"/>
  <c r="I118" i="50"/>
  <c r="I119" i="50"/>
  <c r="I120" i="50"/>
  <c r="I121" i="50"/>
  <c r="I122" i="50"/>
  <c r="I123" i="50"/>
  <c r="I38" i="50"/>
  <c r="I39" i="50"/>
  <c r="I40" i="50"/>
  <c r="I41" i="50"/>
  <c r="I211" i="50" l="1"/>
  <c r="I178" i="50"/>
  <c r="I221" i="50"/>
  <c r="I207" i="50"/>
  <c r="I194" i="50"/>
  <c r="I187" i="50"/>
  <c r="I169" i="50"/>
  <c r="I197" i="50"/>
  <c r="I159" i="50"/>
  <c r="I155" i="50"/>
  <c r="I29" i="50"/>
  <c r="I69" i="50" l="1"/>
  <c r="I68" i="50"/>
  <c r="I6" i="50" l="1"/>
  <c r="I31" i="50" l="1"/>
  <c r="I32" i="50" s="1"/>
  <c r="I128" i="50" l="1"/>
  <c r="I129" i="50" s="1"/>
  <c r="I67" i="50" l="1"/>
  <c r="I66" i="50" l="1"/>
  <c r="I49" i="50"/>
  <c r="I54" i="50"/>
  <c r="I65" i="50" l="1"/>
  <c r="I9" i="50" l="1"/>
  <c r="I3" i="50" l="1"/>
  <c r="I4" i="50"/>
  <c r="I5" i="50"/>
  <c r="I7" i="50"/>
  <c r="I8" i="50"/>
  <c r="I44" i="50"/>
  <c r="I43" i="50"/>
  <c r="I33" i="50" l="1"/>
  <c r="I14" i="50"/>
  <c r="I16" i="50"/>
  <c r="I17" i="50"/>
  <c r="I19" i="50"/>
  <c r="I20" i="50"/>
  <c r="I22" i="50"/>
  <c r="I23" i="50"/>
  <c r="I24" i="50"/>
  <c r="I25" i="50"/>
  <c r="I26" i="50"/>
  <c r="I27" i="50"/>
  <c r="I28" i="50"/>
  <c r="I34" i="50"/>
  <c r="I35" i="50"/>
  <c r="I36" i="50"/>
  <c r="I37" i="50"/>
  <c r="I45" i="50"/>
  <c r="I46" i="50"/>
  <c r="I47" i="50"/>
  <c r="I48" i="50"/>
  <c r="I50" i="50"/>
  <c r="I51" i="50"/>
  <c r="I52" i="50"/>
  <c r="I53" i="50"/>
  <c r="I55" i="50"/>
  <c r="I56" i="50"/>
  <c r="I57" i="50"/>
  <c r="I58" i="50"/>
  <c r="I59" i="50"/>
  <c r="I60" i="50"/>
  <c r="I61" i="50"/>
  <c r="I62" i="50"/>
  <c r="I63" i="50"/>
  <c r="I64" i="50"/>
  <c r="I73" i="50"/>
  <c r="I130" i="50"/>
  <c r="I152" i="50" s="1"/>
  <c r="I13" i="50"/>
  <c r="I11" i="50"/>
  <c r="I12" i="50" s="1"/>
  <c r="I2" i="50"/>
  <c r="I10" i="50" s="1"/>
  <c r="I30" i="50" l="1"/>
  <c r="I72" i="50"/>
  <c r="I42" i="50"/>
  <c r="I18" i="50"/>
  <c r="I15" i="50"/>
  <c r="I21" i="50"/>
</calcChain>
</file>

<file path=xl/sharedStrings.xml><?xml version="1.0" encoding="utf-8"?>
<sst xmlns="http://schemas.openxmlformats.org/spreadsheetml/2006/main" count="2021" uniqueCount="847">
  <si>
    <t xml:space="preserve">Valoare estimata LEI fara TVA </t>
  </si>
  <si>
    <t>Alineat nr.</t>
  </si>
  <si>
    <t>Procedura de achiziţie</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</si>
  <si>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</si>
  <si>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</si>
  <si>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</si>
  <si>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</si>
  <si>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</si>
  <si>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</si>
  <si>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</si>
  <si>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</si>
  <si>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</si>
  <si>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</si>
  <si>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</si>
  <si>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</si>
  <si>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</si>
  <si>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</si>
  <si>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</si>
  <si>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</si>
  <si>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</si>
  <si>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</si>
  <si>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</si>
  <si>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</si>
  <si>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</si>
  <si>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</si>
  <si>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</si>
  <si>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</si>
  <si>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30199230-1</t>
  </si>
  <si>
    <t>Plicuri</t>
  </si>
  <si>
    <t>6</t>
  </si>
  <si>
    <t>Brevete</t>
  </si>
  <si>
    <t>Diplome Brevete</t>
  </si>
  <si>
    <t>22450000-9</t>
  </si>
  <si>
    <t>Imprimate nefalsificabile</t>
  </si>
  <si>
    <t>7</t>
  </si>
  <si>
    <t>8</t>
  </si>
  <si>
    <t>Produse de curatare echipamente de birou</t>
  </si>
  <si>
    <t>20.01.02</t>
  </si>
  <si>
    <t>30237250-6</t>
  </si>
  <si>
    <t>Accesorii de curatat pentru computer</t>
  </si>
  <si>
    <t>9</t>
  </si>
  <si>
    <t>Utilitati Gaze</t>
  </si>
  <si>
    <t>20.01.03</t>
  </si>
  <si>
    <t>65200000-5</t>
  </si>
  <si>
    <t>Distributie de gaz si servicii conexe</t>
  </si>
  <si>
    <t>10</t>
  </si>
  <si>
    <t>Utilitati energie electrica</t>
  </si>
  <si>
    <t>65300000-6</t>
  </si>
  <si>
    <t>Distributie de energie electrica si servicii conexe</t>
  </si>
  <si>
    <t>11</t>
  </si>
  <si>
    <t>Apa si canal</t>
  </si>
  <si>
    <t>20.01.04</t>
  </si>
  <si>
    <t>65100000-4</t>
  </si>
  <si>
    <t>Distributie de apa si servicii conexe</t>
  </si>
  <si>
    <t>12</t>
  </si>
  <si>
    <t>Servicii salubrizare</t>
  </si>
  <si>
    <t>90511000-2</t>
  </si>
  <si>
    <t>Servicii de colectare a deseurilor menajere</t>
  </si>
  <si>
    <t>13</t>
  </si>
  <si>
    <t>Combustibil- benzina si motorina pentru autoturismele OSIM</t>
  </si>
  <si>
    <t>20.01.05</t>
  </si>
  <si>
    <t>Benzina,Motorina</t>
  </si>
  <si>
    <t>14</t>
  </si>
  <si>
    <t>Motorina pentru generatoare</t>
  </si>
  <si>
    <t>09134200-9</t>
  </si>
  <si>
    <t>Motorina</t>
  </si>
  <si>
    <t>15</t>
  </si>
  <si>
    <t>Piese schimb pentru echipamentele de climatizare</t>
  </si>
  <si>
    <t>20.01.06</t>
  </si>
  <si>
    <t>42512500-3</t>
  </si>
  <si>
    <t>Piese pentru dispozitive de climatizare</t>
  </si>
  <si>
    <t>16</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</si>
  <si>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</si>
  <si>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</si>
  <si>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</si>
  <si>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</si>
  <si>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</si>
  <si>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</si>
  <si>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</si>
  <si>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</si>
  <si>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</si>
  <si>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</si>
  <si>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</si>
  <si>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</si>
  <si>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20</t>
  </si>
  <si>
    <t>Piese de schimb pentru ascensoare</t>
  </si>
  <si>
    <t>42419510-4</t>
  </si>
  <si>
    <t>Piese pentru ascensoare</t>
  </si>
  <si>
    <t>21</t>
  </si>
  <si>
    <t>Piese de schimb pentru masina de francat</t>
  </si>
  <si>
    <t>22</t>
  </si>
  <si>
    <t>Servicii alimentare masina de francat</t>
  </si>
  <si>
    <t>20.01.08</t>
  </si>
  <si>
    <t>64110000-0</t>
  </si>
  <si>
    <t>Servicii postale</t>
  </si>
  <si>
    <t>23</t>
  </si>
  <si>
    <t>64120000-3</t>
  </si>
  <si>
    <t>Servicii de curierat</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</si>
  <si>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</si>
  <si>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</si>
  <si>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</si>
  <si>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</si>
  <si>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</si>
  <si>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</si>
  <si>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</si>
  <si>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</si>
  <si>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</si>
  <si>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</si>
  <si>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</si>
  <si>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</si>
  <si>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</si>
  <si>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</si>
  <si>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</si>
  <si>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</si>
  <si>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</si>
  <si>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</si>
  <si>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</si>
  <si>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</si>
  <si>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</si>
  <si>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</si>
  <si>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</si>
  <si>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</si>
  <si>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</si>
  <si>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</si>
  <si>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31</t>
  </si>
  <si>
    <t>Consumabile imprimante (unitati imagine,waste tonere,kit mentenanta etc)</t>
  </si>
  <si>
    <t>30124000-4</t>
  </si>
  <si>
    <t>Piese si accesorii pentru masini de birou</t>
  </si>
  <si>
    <t>32</t>
  </si>
  <si>
    <t>33</t>
  </si>
  <si>
    <t>Servicii intretinere si reparare faxuri, imprimante si fotocopiatoare</t>
  </si>
  <si>
    <t>50313100-3</t>
  </si>
  <si>
    <t>Servicii de reparare a fotocopiatoarelor</t>
  </si>
  <si>
    <t>34</t>
  </si>
  <si>
    <t>Tipizate - formulare</t>
  </si>
  <si>
    <t>22800000-8</t>
  </si>
  <si>
    <t>35</t>
  </si>
  <si>
    <t>32422000-7</t>
  </si>
  <si>
    <t>Componente de retea</t>
  </si>
  <si>
    <t>36</t>
  </si>
  <si>
    <t>22458000-5</t>
  </si>
  <si>
    <t>Imprimate la comanda</t>
  </si>
  <si>
    <t>37</t>
  </si>
  <si>
    <t>Hard disck-uri echipamente de calcul (interne si externe)</t>
  </si>
  <si>
    <t>30233132-5</t>
  </si>
  <si>
    <t>Unitati de hard disk</t>
  </si>
  <si>
    <t>38</t>
  </si>
  <si>
    <t>Unitati de memorie interne si externe inclusiv memory stick-uri</t>
  </si>
  <si>
    <t>39</t>
  </si>
  <si>
    <t>Servicii mentenanta Software contabilitate si analiza financiara</t>
  </si>
  <si>
    <t>72253000-3</t>
  </si>
  <si>
    <t>40</t>
  </si>
  <si>
    <t>Servicii mentenanta sistem complex de securitate</t>
  </si>
  <si>
    <t>50610000-4</t>
  </si>
  <si>
    <t>41</t>
  </si>
  <si>
    <t>Servicii accesare baza de date Epoque</t>
  </si>
  <si>
    <t>72319000-4</t>
  </si>
  <si>
    <t>Servicii de furnizare de date</t>
  </si>
  <si>
    <t>42</t>
  </si>
  <si>
    <t>Procedura Simplificata SEAP online</t>
  </si>
  <si>
    <t>43</t>
  </si>
  <si>
    <t>72261000-2</t>
  </si>
  <si>
    <t>Servicii de asistenta pentru software</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</si>
  <si>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</si>
  <si>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</si>
  <si>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</si>
  <si>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</si>
  <si>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</si>
  <si>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</si>
  <si>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</si>
  <si>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</si>
  <si>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</si>
  <si>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</si>
  <si>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</si>
  <si>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</si>
  <si>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</si>
  <si>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Reinnoire servicii suport Fortinet</t>
  </si>
  <si>
    <t>48</t>
  </si>
  <si>
    <t>Carduri magnetice acces</t>
  </si>
  <si>
    <t>30160000-8</t>
  </si>
  <si>
    <t>Carduri magnetice</t>
  </si>
  <si>
    <t>49</t>
  </si>
  <si>
    <t>50</t>
  </si>
  <si>
    <t>Baterii si acumulatori</t>
  </si>
  <si>
    <t>31400000-0</t>
  </si>
  <si>
    <t>Acumulatori, pile galvanice si baterii primare</t>
  </si>
  <si>
    <t>51</t>
  </si>
  <si>
    <t>DE</t>
  </si>
  <si>
    <t>Servicii acces Portal Institutii Publice online</t>
  </si>
  <si>
    <t>52</t>
  </si>
  <si>
    <t>Monitorul Oficial online-Expert monitor</t>
  </si>
  <si>
    <t>54</t>
  </si>
  <si>
    <t>72265000-0</t>
  </si>
  <si>
    <t>Servicii de configurare de software</t>
  </si>
  <si>
    <t>55</t>
  </si>
  <si>
    <t>Banda tricolora</t>
  </si>
  <si>
    <t>20.01.30</t>
  </si>
  <si>
    <t>39561120-9</t>
  </si>
  <si>
    <t>Banda textila</t>
  </si>
  <si>
    <t>56</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</si>
  <si>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</si>
  <si>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</si>
  <si>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</si>
  <si>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</si>
  <si>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</si>
  <si>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</si>
  <si>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</si>
  <si>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</si>
  <si>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</si>
  <si>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</si>
  <si>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</si>
  <si>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</si>
  <si>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</si>
  <si>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</si>
  <si>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</si>
  <si>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60</t>
  </si>
  <si>
    <t>Servicii de certificare semnatura electronica pt ANAF+SEAP</t>
  </si>
  <si>
    <t>79132100-9</t>
  </si>
  <si>
    <t>Servicii de certificare a semnaturii electronice</t>
  </si>
  <si>
    <t>50730000-1</t>
  </si>
  <si>
    <t>Servicii intretinere ascensoare</t>
  </si>
  <si>
    <t>50750000-7</t>
  </si>
  <si>
    <t>Servicii de intretinere a ascensoarelor</t>
  </si>
  <si>
    <t>63</t>
  </si>
  <si>
    <t>Servicii dezinsectie, deratizare, dezinfectie</t>
  </si>
  <si>
    <t>Servicii de dezinfectie si de dezinsectie,Servicii de deratizare</t>
  </si>
  <si>
    <t>64</t>
  </si>
  <si>
    <t>Servicii de paza sediul OSIM</t>
  </si>
  <si>
    <t>79713000-5</t>
  </si>
  <si>
    <t>Servicii de paza</t>
  </si>
  <si>
    <t>65</t>
  </si>
  <si>
    <t>66</t>
  </si>
  <si>
    <t>Servicii spalare autoturisme</t>
  </si>
  <si>
    <t>50112300-6</t>
  </si>
  <si>
    <t>Servicii de spalare a automobilelor si servicii similare</t>
  </si>
  <si>
    <t>67</t>
  </si>
  <si>
    <t>Pneuri autoturisme</t>
  </si>
  <si>
    <t>34351100-3</t>
  </si>
  <si>
    <t>Pneuri pentru autovehicule</t>
  </si>
  <si>
    <t>68</t>
  </si>
  <si>
    <t>Feronerie</t>
  </si>
  <si>
    <t>44316510-6</t>
  </si>
  <si>
    <t>Materiale pt bai (baterii lavoar,vase WC, capace,rezervoare etc)</t>
  </si>
  <si>
    <t>44411000-4</t>
  </si>
  <si>
    <t>Articole sanitare</t>
  </si>
  <si>
    <t>Sare pentru statia de dedurizare</t>
  </si>
  <si>
    <t>39137000-1</t>
  </si>
  <si>
    <t>Agenti de dedurizare a apei</t>
  </si>
  <si>
    <t>71</t>
  </si>
  <si>
    <t>Freon pentru aparatele de aer conditionat</t>
  </si>
  <si>
    <t>24951311-8</t>
  </si>
  <si>
    <t>Produse antigel</t>
  </si>
  <si>
    <t>72</t>
  </si>
  <si>
    <t>Servicii ISCIR cazane, lifturi, hidrofor; Servicii ITP autoturisme</t>
  </si>
  <si>
    <t>71630000-3</t>
  </si>
  <si>
    <t>Servicii de inspectie si testare tehnica</t>
  </si>
  <si>
    <t>73</t>
  </si>
  <si>
    <t>Servicii verificare/reumplere stingatoare si verificare hidranti</t>
  </si>
  <si>
    <t>50413200-5</t>
  </si>
  <si>
    <t>Servicii de reparare si de intretinere a echipamentului de st</t>
  </si>
  <si>
    <t>74</t>
  </si>
  <si>
    <t>Servicii interventii sisteme electrice</t>
  </si>
  <si>
    <t>76</t>
  </si>
  <si>
    <t>Servicii intretinere/revizii generator</t>
  </si>
  <si>
    <t>50532300-6</t>
  </si>
  <si>
    <t>Servicii de reparare si de intretinere a generatoarelor</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</si>
  <si>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</si>
  <si>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</si>
  <si>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</si>
  <si>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</si>
  <si>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</si>
  <si>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</si>
  <si>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</si>
  <si>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</si>
  <si>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</si>
  <si>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</si>
  <si>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</si>
  <si>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80</t>
  </si>
  <si>
    <t>Servicii schimbare si montare anvelope</t>
  </si>
  <si>
    <t>50116500-6</t>
  </si>
  <si>
    <t>81</t>
  </si>
  <si>
    <t>44221000-5</t>
  </si>
  <si>
    <t>Ferestre, usi si articole conexe</t>
  </si>
  <si>
    <t>98390000-3</t>
  </si>
  <si>
    <t>Alte servicii</t>
  </si>
  <si>
    <t>83</t>
  </si>
  <si>
    <t>Ornamente</t>
  </si>
  <si>
    <t>39298500-2</t>
  </si>
  <si>
    <t>84</t>
  </si>
  <si>
    <t>Pompe ape uzate</t>
  </si>
  <si>
    <t>42122000-0</t>
  </si>
  <si>
    <t>Pompe</t>
  </si>
  <si>
    <t>86</t>
  </si>
  <si>
    <t>88</t>
  </si>
  <si>
    <t>79521000-2</t>
  </si>
  <si>
    <t>Servicii de fotocopiere</t>
  </si>
  <si>
    <t>89</t>
  </si>
  <si>
    <t>Furnizare apa dozatoare</t>
  </si>
  <si>
    <t>15981100-9</t>
  </si>
  <si>
    <t>Apa minerala plata</t>
  </si>
  <si>
    <t>90</t>
  </si>
  <si>
    <t>50334140-8</t>
  </si>
  <si>
    <t>91</t>
  </si>
  <si>
    <t>20.05.30</t>
  </si>
  <si>
    <t>32550000-3</t>
  </si>
  <si>
    <t>Echipament telefonic</t>
  </si>
  <si>
    <t>92</t>
  </si>
  <si>
    <t>Stampile</t>
  </si>
  <si>
    <t>30192153-8</t>
  </si>
  <si>
    <t>Stampile cu text</t>
  </si>
  <si>
    <t>93</t>
  </si>
  <si>
    <t>Scari metalice</t>
  </si>
  <si>
    <t>44423200-3</t>
  </si>
  <si>
    <t>Scari</t>
  </si>
  <si>
    <t>94</t>
  </si>
  <si>
    <t>95</t>
  </si>
  <si>
    <t>35125300-2</t>
  </si>
  <si>
    <t>Camere video de securitate</t>
  </si>
  <si>
    <t>97</t>
  </si>
  <si>
    <t>20.06.01</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</si>
  <si>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</si>
  <si>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</si>
  <si>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</si>
  <si>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</si>
  <si>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</si>
  <si>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</si>
  <si>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</si>
  <si>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</si>
  <si>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</si>
  <si>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</si>
  <si>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</si>
  <si>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</si>
  <si>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</si>
  <si>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Servicii de consultanta pentru refacere state de plata</t>
  </si>
  <si>
    <t>20.12</t>
  </si>
  <si>
    <t>79211110-0</t>
  </si>
  <si>
    <t>Servicii de gestionare a salariilor</t>
  </si>
  <si>
    <t>79132000-8</t>
  </si>
  <si>
    <t>Servicii de certificare</t>
  </si>
  <si>
    <t>104</t>
  </si>
  <si>
    <t>Servicii de consultanta, asistenta de specialitate pentru mentinerea si dezvoltarea sistemului de calitate si auditare interna</t>
  </si>
  <si>
    <t>79419000-4</t>
  </si>
  <si>
    <t>Servicii de consultanta in domeniul evaluarii</t>
  </si>
  <si>
    <t>Cursuri pregatire profesionala</t>
  </si>
  <si>
    <t>20.13</t>
  </si>
  <si>
    <t>80530000-8</t>
  </si>
  <si>
    <t>Servicii de formare profesionala</t>
  </si>
  <si>
    <t>106</t>
  </si>
  <si>
    <t>20.14</t>
  </si>
  <si>
    <t>Servicii medicina muncii</t>
  </si>
  <si>
    <t>85147000-1</t>
  </si>
  <si>
    <t>Servicii de medicina muncii</t>
  </si>
  <si>
    <t>108</t>
  </si>
  <si>
    <t>Servicii SSM si SSU</t>
  </si>
  <si>
    <t>79417000-0</t>
  </si>
  <si>
    <t>Servicii de consultanta in domeniul securitatii</t>
  </si>
  <si>
    <t>109</t>
  </si>
  <si>
    <t>Produse protocol</t>
  </si>
  <si>
    <t>20.30.02</t>
  </si>
  <si>
    <t>110</t>
  </si>
  <si>
    <t>Produse protocol DG</t>
  </si>
  <si>
    <t>111</t>
  </si>
  <si>
    <t>Servicii de inchiriere 3 locuri parcare</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</si>
  <si>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</si>
  <si>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</si>
  <si>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</si>
  <si>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</si>
  <si>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</si>
  <si>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</si>
  <si>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</si>
  <si>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</si>
  <si>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</si>
  <si>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</si>
  <si>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</si>
  <si>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</si>
  <si>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Servicii stocare benzi back up</t>
  </si>
  <si>
    <t>70310000-7</t>
  </si>
  <si>
    <t>Servicii de inchiriere sau de vanzare de imobile</t>
  </si>
  <si>
    <t>115</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</si>
  <si>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</si>
  <si>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</si>
  <si>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</si>
  <si>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</si>
  <si>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</si>
  <si>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</si>
  <si>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</si>
  <si>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</si>
  <si>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</si>
  <si>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71.01.02</t>
  </si>
  <si>
    <t>30213100-6</t>
  </si>
  <si>
    <t>Computere portabile</t>
  </si>
  <si>
    <t>120</t>
  </si>
  <si>
    <t>121</t>
  </si>
  <si>
    <t>Servere</t>
  </si>
  <si>
    <t>48820000-2</t>
  </si>
  <si>
    <t>122</t>
  </si>
  <si>
    <t>124</t>
  </si>
  <si>
    <t>31156000-4</t>
  </si>
  <si>
    <t>Surse de alimentare electrica discontinua</t>
  </si>
  <si>
    <t>126</t>
  </si>
  <si>
    <t>129</t>
  </si>
  <si>
    <t>42512200-0</t>
  </si>
  <si>
    <t>Dispozitive de climatizare de perete</t>
  </si>
  <si>
    <t>133</t>
  </si>
  <si>
    <t>Telefoane mobile</t>
  </si>
  <si>
    <t>71.01.03</t>
  </si>
  <si>
    <t>32250000-0</t>
  </si>
  <si>
    <t>134</t>
  </si>
  <si>
    <t>30121200-5</t>
  </si>
  <si>
    <t>Echipament de fotocopiere</t>
  </si>
  <si>
    <t>71.01.30</t>
  </si>
  <si>
    <t>136</t>
  </si>
  <si>
    <t>137</t>
  </si>
  <si>
    <t>Reinnoire Licente antivirus cu antimalware</t>
  </si>
  <si>
    <t>48761000-0</t>
  </si>
  <si>
    <t>Pachete software antivirus</t>
  </si>
  <si>
    <t>138</t>
  </si>
  <si>
    <t>142</t>
  </si>
  <si>
    <t>145</t>
  </si>
  <si>
    <t>150</t>
  </si>
  <si>
    <t>Calorifere</t>
  </si>
  <si>
    <t>44621110-3</t>
  </si>
  <si>
    <t>Radiatoare pentru incalzire centrala</t>
  </si>
  <si>
    <t>151</t>
  </si>
  <si>
    <t>152</t>
  </si>
  <si>
    <t>44160000-9</t>
  </si>
  <si>
    <t>Conducte, tevarie, tevi, tubaje, tuburi si articole conexe</t>
  </si>
  <si>
    <t>153</t>
  </si>
  <si>
    <t>154</t>
  </si>
  <si>
    <t>155</t>
  </si>
  <si>
    <t>Servicii de legatorie</t>
  </si>
  <si>
    <t>79971200-3</t>
  </si>
  <si>
    <t>Servicii de legare</t>
  </si>
  <si>
    <t>156</t>
  </si>
  <si>
    <t>163</t>
  </si>
  <si>
    <t>Extinctoare</t>
  </si>
  <si>
    <t>35111320-4</t>
  </si>
  <si>
    <t>Extinctoare portabile</t>
  </si>
  <si>
    <t>167</t>
  </si>
  <si>
    <t>169</t>
  </si>
  <si>
    <t>Furnituri de birou</t>
  </si>
  <si>
    <t>Valoare estimată în lei cu TVA</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</si>
  <si>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</si>
  <si>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</si>
  <si>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</si>
  <si>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</si>
  <si>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</si>
  <si>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</si>
  <si>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t>
  </si>
  <si>
    <t>Alte bunuri si servicii pentru intretinere si functionare</t>
  </si>
  <si>
    <t>Alte obiecte de inventar</t>
  </si>
  <si>
    <t>Deplasari interne, detasari, transferari</t>
  </si>
  <si>
    <t>Deplasari in strainatate</t>
  </si>
  <si>
    <t>Pregatire profesionala</t>
  </si>
  <si>
    <t>Consultanta si expertiza</t>
  </si>
  <si>
    <t>Consumabile medicale, Antiseptice si dezinfectante</t>
  </si>
  <si>
    <t>33140000-3, 33631600-8</t>
  </si>
  <si>
    <t>Protectia muncii</t>
  </si>
  <si>
    <t>Protocol si reprezentare</t>
  </si>
  <si>
    <t>Chirii</t>
  </si>
  <si>
    <t>Alte cheltuieli cu bunuri si servicii</t>
  </si>
  <si>
    <t>Masini, echipamente si mijloace de transport</t>
  </si>
  <si>
    <t>Mobilier, aparatura birotica si alte active corporale</t>
  </si>
  <si>
    <t>Alte active fixe</t>
  </si>
  <si>
    <t>TOTAL GENERAL</t>
  </si>
  <si>
    <t>173</t>
  </si>
  <si>
    <t>175</t>
  </si>
  <si>
    <t>178</t>
  </si>
  <si>
    <t>30191400-8</t>
  </si>
  <si>
    <t>Dispozitiv de distrugere a documentelor</t>
  </si>
  <si>
    <t>180</t>
  </si>
  <si>
    <t>185</t>
  </si>
  <si>
    <t>34300000-0, 50112100-4</t>
  </si>
  <si>
    <t>22450000-9, 30160000-8</t>
  </si>
  <si>
    <t>Imprimate nefalsificabile, Carduri magnetice</t>
  </si>
  <si>
    <t>09132000-3, 09134200-9</t>
  </si>
  <si>
    <t>Servicii de reparare si de intretinere a echipamentului de securitate</t>
  </si>
  <si>
    <t>Registre, registre contabile, clasoare, formulare si alte articole</t>
  </si>
  <si>
    <t>Servicii de curierat rapid</t>
  </si>
  <si>
    <t>Achizitie directa</t>
  </si>
  <si>
    <t>Servicii de coletarie</t>
  </si>
  <si>
    <t>64113000-1</t>
  </si>
  <si>
    <t>30199500-5</t>
  </si>
  <si>
    <t>63110000-3</t>
  </si>
  <si>
    <t>187</t>
  </si>
  <si>
    <t>Servicii postale de distribuire a coletelor</t>
  </si>
  <si>
    <t>Mape din carton Chamois inscriptionate CBI colorate</t>
  </si>
  <si>
    <t>Bibliorafturi, mape de corespondenta, clasoare si articole similare</t>
  </si>
  <si>
    <t>Servicii de mutare a incarcaturilor</t>
  </si>
  <si>
    <t>20.01.07</t>
  </si>
  <si>
    <t>Transport</t>
  </si>
  <si>
    <t>Servicii de multiplicare acte</t>
  </si>
  <si>
    <t>Coffee Breaks</t>
  </si>
  <si>
    <t>Evenimente culturale/turistice</t>
  </si>
  <si>
    <t>cf deviz deplasare</t>
  </si>
  <si>
    <t>CM</t>
  </si>
  <si>
    <t>Servicii transport in comun /taxi in strainatate</t>
  </si>
  <si>
    <t>Servicii intretinere UPS-uri de la sistemele centrale</t>
  </si>
  <si>
    <t>Accesorii si piese pentru calculatoare</t>
  </si>
  <si>
    <t>44512000-2</t>
  </si>
  <si>
    <t>Diverse scule de mana</t>
  </si>
  <si>
    <t>Videoproiector</t>
  </si>
  <si>
    <t>Benzi de back-up</t>
  </si>
  <si>
    <t>30234700-5</t>
  </si>
  <si>
    <t xml:space="preserve"> Benzi magnetice</t>
  </si>
  <si>
    <t>JURIDIC</t>
  </si>
  <si>
    <t>Servicii ascutire cutite ghilotina</t>
  </si>
  <si>
    <t>Servicii de mutare in sediul OSIM</t>
  </si>
  <si>
    <t>Servicii de reparare telefoane</t>
  </si>
  <si>
    <t>53</t>
  </si>
  <si>
    <t>75</t>
  </si>
  <si>
    <t>85</t>
  </si>
  <si>
    <t>87</t>
  </si>
  <si>
    <t>102</t>
  </si>
  <si>
    <t>119</t>
  </si>
  <si>
    <t>123</t>
  </si>
  <si>
    <t>125</t>
  </si>
  <si>
    <t>128</t>
  </si>
  <si>
    <t>130</t>
  </si>
  <si>
    <t>131</t>
  </si>
  <si>
    <t>139</t>
  </si>
  <si>
    <t>141</t>
  </si>
  <si>
    <t>143</t>
  </si>
  <si>
    <t>144</t>
  </si>
  <si>
    <t>146</t>
  </si>
  <si>
    <t>147</t>
  </si>
  <si>
    <t>148</t>
  </si>
  <si>
    <t>149</t>
  </si>
  <si>
    <t>157</t>
  </si>
  <si>
    <t>158</t>
  </si>
  <si>
    <t>159</t>
  </si>
  <si>
    <t>160</t>
  </si>
  <si>
    <t>161</t>
  </si>
  <si>
    <t>164</t>
  </si>
  <si>
    <t>165</t>
  </si>
  <si>
    <t>166</t>
  </si>
  <si>
    <t>168</t>
  </si>
  <si>
    <t>171</t>
  </si>
  <si>
    <t>172</t>
  </si>
  <si>
    <t>174</t>
  </si>
  <si>
    <t>176</t>
  </si>
  <si>
    <t>177</t>
  </si>
  <si>
    <t>179</t>
  </si>
  <si>
    <t>181</t>
  </si>
  <si>
    <t>183</t>
  </si>
  <si>
    <t>186</t>
  </si>
  <si>
    <t>188</t>
  </si>
  <si>
    <t>60170000-0</t>
  </si>
  <si>
    <t>Inchiriere de vehicule de transport de persoane cu sofer</t>
  </si>
  <si>
    <t>30237000-9</t>
  </si>
  <si>
    <t>Piese si accesorii pentru computere</t>
  </si>
  <si>
    <t>50324200-4</t>
  </si>
  <si>
    <t>Servicii de intretinere preventiva</t>
  </si>
  <si>
    <t>50530000-9</t>
  </si>
  <si>
    <t>Servicii de reparare şi de întreţinere a maşinilor</t>
  </si>
  <si>
    <t>34911100-7</t>
  </si>
  <si>
    <t>Carucioare</t>
  </si>
  <si>
    <t>38652120-7</t>
  </si>
  <si>
    <t>Videoproiectoare</t>
  </si>
  <si>
    <t>39711362-4</t>
  </si>
  <si>
    <t>Cuptoare cu microunde</t>
  </si>
  <si>
    <t>39711130-9</t>
  </si>
  <si>
    <t>Frigidere</t>
  </si>
  <si>
    <t>39112000-0</t>
  </si>
  <si>
    <t>Scaune</t>
  </si>
  <si>
    <t>31521100-5</t>
  </si>
  <si>
    <t>Lampi de birou</t>
  </si>
  <si>
    <t>30232110-8</t>
  </si>
  <si>
    <t>Imprimante laser</t>
  </si>
  <si>
    <t>22113000-5</t>
  </si>
  <si>
    <t>Carti de biblioteca</t>
  </si>
  <si>
    <t>79999100-4</t>
  </si>
  <si>
    <t>Servicii de scanare</t>
  </si>
  <si>
    <t>55330000-2</t>
  </si>
  <si>
    <t>18530000-3</t>
  </si>
  <si>
    <t>Cadouri şi recompense</t>
  </si>
  <si>
    <t>03121210-0, 15300000-1, 15321000-4, 15511600-9, 15810000-9, 15830000-5, 15842300-5, 15860000-4, 15894200-3, 15981000-8, 15982000-5, 18530000-3, 22459000-2, 22841000-7, 33760000-5, 33772000-2, 39221110-1, 39221120-4, 39221123-5, 39222100-5, 55310000-6</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</si>
  <si>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</si>
  <si>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42512300-1</t>
  </si>
  <si>
    <t>Unitati de climatizare</t>
  </si>
  <si>
    <t>30234500-3</t>
  </si>
  <si>
    <t>Suporturi de stocare cu memorie</t>
  </si>
  <si>
    <t>Reinnoire servicii mentenanta mesagerie electronica E-mail Axigen Business Messaging license Complete</t>
  </si>
  <si>
    <t>Echipamente de protectie</t>
  </si>
  <si>
    <t>20.05.01</t>
  </si>
  <si>
    <t>Uniforme si echipament</t>
  </si>
  <si>
    <t>18143000-3</t>
  </si>
  <si>
    <t>189</t>
  </si>
  <si>
    <t>Licenta Premium TeamViewer</t>
  </si>
  <si>
    <t>48514000-4</t>
  </si>
  <si>
    <t>Pachete software pentru acces la distanta</t>
  </si>
  <si>
    <t>48600000-4</t>
  </si>
  <si>
    <t>Pachete software pentru baze de date şi operare</t>
  </si>
  <si>
    <t>Aparate si diverse scule de mana</t>
  </si>
  <si>
    <t>Servicii pentru repararea echipamentelor conductoare de apa</t>
  </si>
  <si>
    <t>Piese si accesorii pentru vehicule si pentru motoare de vehicule</t>
  </si>
  <si>
    <t>48160000-7</t>
  </si>
  <si>
    <t>Pachete software pentru biblioteci</t>
  </si>
  <si>
    <t>90921000-9, 90923000-3</t>
  </si>
  <si>
    <t>191</t>
  </si>
  <si>
    <t>UPS uri rackabile ( 3 echip)</t>
  </si>
  <si>
    <t xml:space="preserve">Coop Int. </t>
  </si>
  <si>
    <t xml:space="preserve">Servicii transport intern activitati </t>
  </si>
  <si>
    <t>Cadouri activitati organizate</t>
  </si>
  <si>
    <t>39000000-2</t>
  </si>
  <si>
    <t>Mobilă (inclusiv mobilă de birou), accesorii de mobilier, aparate de uz casnic (exclusiv dispozitive de iluminat)</t>
  </si>
  <si>
    <t>Cheltuieli administratie Ghica 3 ( din cota intretinere spatiu)</t>
  </si>
  <si>
    <t>Scanner</t>
  </si>
  <si>
    <t xml:space="preserve">Publicatii </t>
  </si>
  <si>
    <t>20.11</t>
  </si>
  <si>
    <t>Carti, publicatii si materiale documentare</t>
  </si>
  <si>
    <t>30237253-7</t>
  </si>
  <si>
    <t>Huse antipraf pentru echipamente informatice</t>
  </si>
  <si>
    <t>48310000-4</t>
  </si>
  <si>
    <t>Pachete software pentru creare de documente</t>
  </si>
  <si>
    <t>22212100-0</t>
  </si>
  <si>
    <t>Publicatii periodice</t>
  </si>
  <si>
    <t>Servicii de reparare si de intretinere a aparatelor telefonice</t>
  </si>
  <si>
    <t>nu se aplica</t>
  </si>
  <si>
    <t>Exceptata cf. art.29 (alin 1, lit.a) L.98/2016</t>
  </si>
  <si>
    <t>Servicii de cafenea</t>
  </si>
  <si>
    <t>Diverse materiale de constructii(lacuri,vopseluri, lavabile,etc)</t>
  </si>
  <si>
    <t>Servicii publicare comunicat presa</t>
  </si>
  <si>
    <t>92400000-5</t>
  </si>
  <si>
    <t>Servicii de agentie de presa</t>
  </si>
  <si>
    <t>Accesorii pentru protectie telefoane mobile si alte dispozitive</t>
  </si>
  <si>
    <t>Servicii protocol Henri Coanda</t>
  </si>
  <si>
    <t>45331220-4</t>
  </si>
  <si>
    <t>Lucrari de instalare de echipament de aer conditionat</t>
  </si>
  <si>
    <t>50711000-2</t>
  </si>
  <si>
    <t>Servicii de reparare si de intretinere a instalatiilor electrice de constructii</t>
  </si>
  <si>
    <t>55100000-1</t>
  </si>
  <si>
    <t>Servicii cazare</t>
  </si>
  <si>
    <t>Servicii hoteliere</t>
  </si>
  <si>
    <t xml:space="preserve">Scaune ergonomice </t>
  </si>
  <si>
    <t>Servicii de reparare si de intretinere a centralelor telefonice</t>
  </si>
  <si>
    <t>Servicii de reparare a pneurilor, inclusiv montare si echilibrare</t>
  </si>
  <si>
    <t>Servicii instalare/configurare licenta IQ Multi Acces</t>
  </si>
  <si>
    <t>Servicii instalare/configurare licenta WINMAG Plus</t>
  </si>
  <si>
    <t>Marketing</t>
  </si>
  <si>
    <t xml:space="preserve">Telefoane fixe </t>
  </si>
  <si>
    <t xml:space="preserve">Frigidere </t>
  </si>
  <si>
    <t xml:space="preserve">Sistem redundant climatizare camera tehnica echipamente calcul </t>
  </si>
  <si>
    <t xml:space="preserve">Aparate aer conditionat </t>
  </si>
  <si>
    <t>Cuptoare microunde</t>
  </si>
  <si>
    <t xml:space="preserve">Lampi de birou </t>
  </si>
  <si>
    <t>Data/luna  estimată atribuire contract de achiziţie publică/acord cadru</t>
  </si>
  <si>
    <t>Persoana responsabilă cu aplicarea procedurii de atribuire</t>
  </si>
  <si>
    <t>Gloria Popescu</t>
  </si>
  <si>
    <t>Alexandra Cioinegel</t>
  </si>
  <si>
    <t>Data/luna estimată pentru iniţiere procedură</t>
  </si>
  <si>
    <t>Piese si accesorii pentru vehicule si pentru motoare de vehicule, Servicii de reparare a automobilelor</t>
  </si>
  <si>
    <t>Pungi</t>
  </si>
  <si>
    <t>18934000-5</t>
  </si>
  <si>
    <t>Sacose</t>
  </si>
  <si>
    <t>Ornamente Craciun</t>
  </si>
  <si>
    <t>UPS</t>
  </si>
  <si>
    <t>Switch-uri retea</t>
  </si>
  <si>
    <t>Carucior de transport</t>
  </si>
  <si>
    <t>31682530-4</t>
  </si>
  <si>
    <t>Surse de alimentare electrica</t>
  </si>
  <si>
    <t>62</t>
  </si>
  <si>
    <t>132</t>
  </si>
  <si>
    <t>182</t>
  </si>
  <si>
    <t>184</t>
  </si>
  <si>
    <t>190</t>
  </si>
  <si>
    <t>Consultanta si expertiza pentru proiectare, avize, autorizatii (reabilitare sediu OSIM)</t>
  </si>
  <si>
    <t>71242000-6</t>
  </si>
  <si>
    <t>Pregatire de proiecte si proiectare, estimare a costurilor</t>
  </si>
  <si>
    <t>30213000-5</t>
  </si>
  <si>
    <t>Computere personale</t>
  </si>
  <si>
    <t>30231300-0</t>
  </si>
  <si>
    <t>Ecrane de afisare</t>
  </si>
  <si>
    <t xml:space="preserve">Imprimante color </t>
  </si>
  <si>
    <t>Plicuri cu idei</t>
  </si>
  <si>
    <t>30199710-0</t>
  </si>
  <si>
    <t>Plicuri imprimate</t>
  </si>
  <si>
    <t>Materiale consumabile pentru repararea echipamentelor de climatizare</t>
  </si>
  <si>
    <t>42530000-0</t>
  </si>
  <si>
    <t>Piese pentru echipamente de refrigerare şi congelare şi pompe termice</t>
  </si>
  <si>
    <t>162</t>
  </si>
  <si>
    <t>Utilitati</t>
  </si>
  <si>
    <t>98341130-5</t>
  </si>
  <si>
    <t>Servicii de administrare de imobile</t>
  </si>
  <si>
    <t>Acord cadru in derulare 2018-2020. Licitatie deschisa pt Acord cadru 2020-2023</t>
  </si>
  <si>
    <t>Distrugatoare de documente</t>
  </si>
  <si>
    <t>38412000-6</t>
  </si>
  <si>
    <t>Termometre</t>
  </si>
  <si>
    <t>Termometru cu infrarosu</t>
  </si>
  <si>
    <t>42622000-2</t>
  </si>
  <si>
    <t>Masini de filetat sau de gaurit</t>
  </si>
  <si>
    <t>Lichid pentru curatarea parbrizului</t>
  </si>
  <si>
    <t>39831500-1</t>
  </si>
  <si>
    <t>Produse de curatat pentru automobile</t>
  </si>
  <si>
    <t>Servicii scanare  si legatorie documente</t>
  </si>
  <si>
    <t>Diverse masini unelte</t>
  </si>
  <si>
    <t>CRU</t>
  </si>
  <si>
    <t xml:space="preserve">Ferestre si Geamuri </t>
  </si>
  <si>
    <t>Telecomenzi pentru aparatele de ventilatie</t>
  </si>
  <si>
    <t>Ceas de perete</t>
  </si>
  <si>
    <t>38820000-9</t>
  </si>
  <si>
    <t>Echipament pentru comanda de la distanta</t>
  </si>
  <si>
    <t>38520000-6</t>
  </si>
  <si>
    <t>Scanere</t>
  </si>
  <si>
    <t>39254120-4 </t>
  </si>
  <si>
    <t>Ceasuri de perete</t>
  </si>
  <si>
    <t>01.02.2021</t>
  </si>
  <si>
    <t>48515000-1</t>
  </si>
  <si>
    <t>Pachete software pentru videoconferinte</t>
  </si>
  <si>
    <t>50800000-3</t>
  </si>
  <si>
    <t>Diverse servicii de intretinere si de reparare</t>
  </si>
  <si>
    <t>Materiale protectie  infectie coronavirus (alcool, dezinfectanti, manusi, masti, etc)</t>
  </si>
  <si>
    <t>TIC</t>
  </si>
  <si>
    <t>Servicii de dezinfectie prin nebulizare</t>
  </si>
  <si>
    <t>90921000-9</t>
  </si>
  <si>
    <t>Servicii de dezinfectie si de dezinsectie</t>
  </si>
  <si>
    <t>Servicii de reparare si de intretinere a grupurilor de refrigerare</t>
  </si>
  <si>
    <t>Piese de schimb pentru centrala telefonica</t>
  </si>
  <si>
    <t>32350000-1</t>
  </si>
  <si>
    <t>Piese pentru echipament audio şi video</t>
  </si>
  <si>
    <t>Utilitati (Procedura simplificata-Acord cadru 2 ani)</t>
  </si>
  <si>
    <t>Utilitati (Licitatie deschisa-Acord cadru 2 Ani)</t>
  </si>
  <si>
    <t>Acord Cadru in derulare 2019-2021  /  Licitatie deschisa Acord cadru 2021-2023</t>
  </si>
  <si>
    <t>Timbre autocolante pt Certificate</t>
  </si>
  <si>
    <t>Reinnoire diferite certificate pentru servere</t>
  </si>
  <si>
    <t>50720000-8</t>
  </si>
  <si>
    <t>Servicii de reparare si de intretinere a incalzirii centrale</t>
  </si>
  <si>
    <t>Revizii si reparatii 3 autoturisme</t>
  </si>
  <si>
    <t>Perdele si draperii</t>
  </si>
  <si>
    <t>39515000-5</t>
  </si>
  <si>
    <t>Perdele, draperii, baldachine si storuri textile</t>
  </si>
  <si>
    <t>Servicii restaurare documente vechi</t>
  </si>
  <si>
    <t>79963000-2</t>
  </si>
  <si>
    <t>Servicii de restaurare, de copiere şi de retuşare a fotografiilor</t>
  </si>
  <si>
    <t>SETFACIM</t>
  </si>
  <si>
    <t>Produse pentru legatorie</t>
  </si>
  <si>
    <t>19212310-1    24910000-6</t>
  </si>
  <si>
    <t>Articole din panza,     Cleiuri</t>
  </si>
  <si>
    <t>SAPAP</t>
  </si>
  <si>
    <t>Servicii igienizare diferite aparate</t>
  </si>
  <si>
    <t>Lucrari reparatii accidentale/curente</t>
  </si>
  <si>
    <t>D.Juridica</t>
  </si>
  <si>
    <t>Servicii de recertificare ISO</t>
  </si>
  <si>
    <t xml:space="preserve"> Servere monoprocesor (2 echip)</t>
  </si>
  <si>
    <t>Servere multiprocesor 4 buc</t>
  </si>
  <si>
    <t>Servicii consultanta obtinere autorizatie de securitate la incendiu</t>
  </si>
  <si>
    <t>Procedura simplificata online</t>
  </si>
  <si>
    <t>Servicii de instalare sisteme redundante camere tehnice</t>
  </si>
  <si>
    <t>Servicii de instalare aparate aer conditionat</t>
  </si>
  <si>
    <t>Servicii consultanta analiza cost-beneficiu inlocuire sistem centralizat climatizare</t>
  </si>
  <si>
    <t>Telefoane mobile  1 buc</t>
  </si>
  <si>
    <t>Imprimante multifunctionale performante - 5 buc</t>
  </si>
  <si>
    <t>48517000-5</t>
  </si>
  <si>
    <t>Pachete software IT</t>
  </si>
  <si>
    <t>CorelDraw Graphics Suite v.2020 Business Windows - licenta perpetua</t>
  </si>
  <si>
    <t>48320000-7</t>
  </si>
  <si>
    <t>Pachete software de desen si imagistica</t>
  </si>
  <si>
    <t>Licente CAL Win Server - 250 buc</t>
  </si>
  <si>
    <t>01.01.2021</t>
  </si>
  <si>
    <t>31.12.2021</t>
  </si>
  <si>
    <t>24</t>
  </si>
  <si>
    <t>Router internet</t>
  </si>
  <si>
    <t xml:space="preserve">  Laptop-uri cu program de operare preinstalat( 20 echip)</t>
  </si>
  <si>
    <t>Unitati centrale cu licente de operare preinstalate 60 buc</t>
  </si>
  <si>
    <t>Monitoare LED 60 buc</t>
  </si>
  <si>
    <t>Licenta Microsoft Visio pt Windows- 2 buc</t>
  </si>
  <si>
    <t>PFA (5 buc)</t>
  </si>
  <si>
    <t>Servicii de dezvoltare si conectare procesator plati on-line cu aplicatiile OSIM</t>
  </si>
  <si>
    <t>01.11.2021</t>
  </si>
  <si>
    <t>31.12.2021.</t>
  </si>
  <si>
    <t>non achizitie</t>
  </si>
  <si>
    <t>Procedura Simplificata SEAP online 2020 conditie suspensiva</t>
  </si>
  <si>
    <t>44621112-7    44160000-9</t>
  </si>
  <si>
    <t xml:space="preserve">Piese de radiatoare pentru incalzire centrala, Conducte, tevarie, tevi, tubaje, tuburi si articole conexe  </t>
  </si>
  <si>
    <t>Licente ABBYY FineReader 15 - 1 Licenta de volum pentru 150 utilizatori</t>
  </si>
  <si>
    <t>Servicii de evaluare obiecte de inventar</t>
  </si>
  <si>
    <t>Rutere de retea</t>
  </si>
  <si>
    <t>32413100-2</t>
  </si>
  <si>
    <t>72212517-6</t>
  </si>
  <si>
    <t>Servicii de dezvoltare de software IT</t>
  </si>
  <si>
    <t>45453000-7</t>
  </si>
  <si>
    <t>Lucrari de reparatii generale si de renovare</t>
  </si>
  <si>
    <t>71317100-4</t>
  </si>
  <si>
    <t>Servicii de consultanta in protectia contra incendiilor si a exploziilor si in controlul incendiilor si al exploziilor</t>
  </si>
  <si>
    <t>72221000-0</t>
  </si>
  <si>
    <t>Servicii de consultanta privind analiza economica</t>
  </si>
  <si>
    <t>61</t>
  </si>
  <si>
    <t>69</t>
  </si>
  <si>
    <t>70</t>
  </si>
  <si>
    <t>82</t>
  </si>
  <si>
    <t>96</t>
  </si>
  <si>
    <t>101</t>
  </si>
  <si>
    <t>103</t>
  </si>
  <si>
    <t>105</t>
  </si>
  <si>
    <t>107</t>
  </si>
  <si>
    <t>127</t>
  </si>
  <si>
    <t>135</t>
  </si>
  <si>
    <t>140</t>
  </si>
  <si>
    <t>Licente Zoom 2 licente</t>
  </si>
  <si>
    <t>Licente Office 2019 80 buc</t>
  </si>
  <si>
    <t>Camere supraveghere sistem securitate( TIC si BDS)</t>
  </si>
  <si>
    <t>48611000-4</t>
  </si>
  <si>
    <t>Pachete software pentru baze de date</t>
  </si>
  <si>
    <t>Licente Windows Server 2016 (6 buc)</t>
  </si>
  <si>
    <t>Licitatie deschisa Loturi IT</t>
  </si>
  <si>
    <t>Licitatie deschisa Loturi licente</t>
  </si>
  <si>
    <t>70332300-0      50300000-8</t>
  </si>
  <si>
    <t>Servicii de proprietate industriala;                  Servicii de reparare si de intretinere si servicii conexe pentru computere personale, pentru echipament de birotica, pentru echipament de telecomunicatii si pentru echipament audiovizual</t>
  </si>
  <si>
    <t>44190000-8   44530000-4</t>
  </si>
  <si>
    <t>Diverse materiale de constructii;  Dispozitive de fixare</t>
  </si>
  <si>
    <t>Dulapuri/fisete/etajere</t>
  </si>
  <si>
    <t>Sistem Hidrofor ( grup pompare, vase tampon si vas expansiune)</t>
  </si>
  <si>
    <t>01.04.2021</t>
  </si>
  <si>
    <t>01.07.2021</t>
  </si>
  <si>
    <t>192</t>
  </si>
  <si>
    <t>42912300-5</t>
  </si>
  <si>
    <t>Utilaje şi aparate de filtrare sau de purificare a apei</t>
  </si>
  <si>
    <t>Servicii de instalare sistem Hidrofor</t>
  </si>
  <si>
    <t>51514110-2</t>
  </si>
  <si>
    <t>Servicii de instalare de utilaje şi aparate de filtrare sau de purificare a apei</t>
  </si>
  <si>
    <t>Servicii măsurare nivel câmp electromagnetic</t>
  </si>
  <si>
    <t>Servicii expertizare locuri de munca</t>
  </si>
  <si>
    <t>15.02.2021</t>
  </si>
  <si>
    <t>28.02.2021</t>
  </si>
  <si>
    <t>71600000-4</t>
  </si>
  <si>
    <t>Servicii de testare, analiza si consultanta tehnica</t>
  </si>
  <si>
    <t>170</t>
  </si>
  <si>
    <t>193</t>
  </si>
  <si>
    <t>194</t>
  </si>
  <si>
    <t>01.03.2021</t>
  </si>
  <si>
    <t>01.05.2021</t>
  </si>
  <si>
    <t>Masina de francat</t>
  </si>
  <si>
    <t>31.07.2021</t>
  </si>
  <si>
    <t>30131400-0</t>
  </si>
  <si>
    <t>Masini de francat</t>
  </si>
  <si>
    <t>195</t>
  </si>
  <si>
    <t>Servicii intretinere echipamente climatizare</t>
  </si>
  <si>
    <t xml:space="preserve">03121210-0, 15300000-1, 15321000-4, 15511600-9, 15810000-9, 15830000-5, 15842300-5, 15860000-4, 15894200-3, 15981000-8, 15982000-5, 18530000-3, 22459000-2, 22841000-7, 33760000-5, 33772000-2, 39221110-1, 39221120-4, 39221123-5, 39222100-5, 55310000-6, 39298910-9 35821000-5     </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</si>
  <si>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 Pom de Craciun, Steaguri</t>
  </si>
  <si>
    <t>Servicii de ajutor pentru utilizatori şi servicii de asistenţă</t>
  </si>
  <si>
    <t>Procedura proprie pentru servicii anexa 2</t>
  </si>
  <si>
    <t>Usa antiefractie si servicii de montaj</t>
  </si>
  <si>
    <t>44221200-7;  45421131-1</t>
  </si>
  <si>
    <t>Usi;                         Instalare de usi</t>
  </si>
  <si>
    <t>Servicii intretinere, mentenanta si reparatie centrala termica si hidrofor</t>
  </si>
  <si>
    <t>Materiale pentru remedierea defectiunilor la: centrala termica, hidrofor, etc</t>
  </si>
  <si>
    <t>196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</si>
</sst>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20" x14ac:knownFonts="1">
    <font>
      <sz val="10"/>
      <name val="Arial"/>
      <charset val="238"/>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color indexed="10"/>
      <name val="Times New Roman"/>
      <family val="1"/>
    </font>
    <font>
      <sz val="8"/>
      <name val="Arial"/>
      <family val="2"/>
    </font>
    <font>
      <sz val="7"/>
      <name val="Arial"/>
      <family val="2"/>
    </font>
    <font>
      <b/>
      <sz val="8"/>
      <name val="Arial"/>
      <family val="2"/>
    </font>
    <font>
      <sz val="9"/>
      <name val="Times New Roman"/>
      <family val="1"/>
    </font>
    <font>
      <sz val="7"/>
      <color rgb="FFFF0000"/>
      <name val="Arial"/>
      <family val="2"/>
    </font>
    <font>
      <b/>
      <sz val="8"/>
      <color rgb="FFFF0000"/>
      <name val="Arial"/>
      <family val="2"/>
    </font>
    <font>
      <b/>
      <sz val="9"/>
      <name val="Times New Roman"/>
      <family val="1"/>
    </font>
    <font>
      <sz val="7"/>
      <color rgb="FF0070C0"/>
      <name val="Arial"/>
      <family val="2"/>
    </font>
    <font>
      <b/>
      <sz val="7"/>
      <name val="Arial"/>
      <family val="2"/>
    </font>
    <font>
      <sz val="9"/>
      <color rgb="FF0070C0"/>
      <name val="Times New Roman"/>
      <family val="1"/>
    </font>
    <font>
      <sz val="9"/>
      <color rgb="FFFF0000"/>
      <name val="Times New Roman"/>
      <family val="1"/>
    </font>
    <font>
      <b/>
      <sz val="9"/>
      <color rgb="FFFF0000"/>
      <name val="Times New Roman"/>
      <family val="1"/>
    </font>
    <font>
      <sz val="8"/>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1">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
    <xf numFmtId="0" fontId="0" fillId="0" borderId="0" xfId="0"/>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8" fillId="0" borderId="0" xfId="0" applyNumberFormat="1" applyFont="1" applyFill="1"/>
    <xf numFmtId="0" fontId="11" fillId="0" borderId="0" xfId="0" applyNumberFormat="1" applyFont="1" applyFill="1"/>
    <xf numFmtId="0" fontId="9" fillId="0" borderId="0" xfId="0" applyNumberFormat="1" applyFont="1" applyFill="1"/>
    <xf numFmtId="0" fontId="12" fillId="0" borderId="0" xfId="0" applyNumberFormat="1" applyFont="1" applyFill="1"/>
    <xf numFmtId="0" fontId="14" fillId="0" borderId="0" xfId="0" applyNumberFormat="1" applyFont="1" applyFill="1"/>
    <xf numFmtId="0" fontId="9" fillId="2" borderId="0" xfId="0" applyNumberFormat="1" applyFont="1" applyFill="1"/>
    <xf numFmtId="0" fontId="7" fillId="0" borderId="0" xfId="0" applyNumberFormat="1" applyFont="1" applyFill="1"/>
    <xf numFmtId="0" fontId="8" fillId="2" borderId="0" xfId="0" applyNumberFormat="1" applyFont="1" applyFill="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4" fontId="1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0" fontId="12" fillId="2" borderId="0" xfId="0" applyNumberFormat="1" applyFont="1" applyFill="1"/>
    <xf numFmtId="0" fontId="11" fillId="2" borderId="0" xfId="0" applyNumberFormat="1" applyFont="1" applyFill="1"/>
    <xf numFmtId="0" fontId="10"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NumberFormat="1" applyFont="1" applyFill="1"/>
    <xf numFmtId="0" fontId="15" fillId="0" borderId="0" xfId="0" applyNumberFormat="1" applyFont="1" applyFill="1"/>
    <xf numFmtId="49" fontId="10" fillId="0" borderId="3" xfId="0" applyNumberFormat="1" applyFont="1" applyFill="1" applyBorder="1" applyAlignment="1">
      <alignment horizontal="center" vertical="center" wrapText="1"/>
    </xf>
    <xf numFmtId="0" fontId="14" fillId="2" borderId="0" xfId="0" applyNumberFormat="1" applyFont="1" applyFill="1"/>
    <xf numFmtId="0" fontId="10" fillId="2" borderId="0" xfId="0" applyNumberFormat="1" applyFont="1" applyFill="1"/>
    <xf numFmtId="0" fontId="10" fillId="0" borderId="0" xfId="0" applyNumberFormat="1" applyFont="1" applyFill="1"/>
    <xf numFmtId="0" fontId="13" fillId="0" borderId="0" xfId="0" applyNumberFormat="1" applyFont="1" applyFill="1"/>
    <xf numFmtId="0" fontId="13" fillId="2" borderId="0" xfId="0" applyNumberFormat="1" applyFont="1" applyFill="1"/>
    <xf numFmtId="0" fontId="10" fillId="0" borderId="0" xfId="0" applyFont="1" applyFill="1" applyBorder="1" applyAlignment="1">
      <alignment vertical="center"/>
    </xf>
    <xf numFmtId="0" fontId="17" fillId="0" borderId="0" xfId="0" applyNumberFormat="1" applyFont="1" applyFill="1"/>
    <xf numFmtId="0" fontId="18" fillId="0" borderId="0" xfId="0" applyNumberFormat="1" applyFont="1" applyFill="1"/>
    <xf numFmtId="0" fontId="19" fillId="0" borderId="0" xfId="0" applyNumberFormat="1" applyFont="1" applyFill="1"/>
    <xf numFmtId="2" fontId="10"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191">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10" xfId="108"/>
    <cellStyle name="Normal 4 2" xfId="10"/>
    <cellStyle name="Normal 4 2 2" xfId="15"/>
    <cellStyle name="Normal 4 2 2 2" xfId="58"/>
    <cellStyle name="Normal 4 2 2 2 2" xfId="86"/>
    <cellStyle name="Normal 4 2 2 2 2 2" xfId="170"/>
    <cellStyle name="Normal 4 2 2 2 3" xfId="106"/>
    <cellStyle name="Normal 4 2 2 2 3 2" xfId="190"/>
    <cellStyle name="Normal 4 2 2 2 4" xfId="142"/>
    <cellStyle name="Normal 4 2 2 3" xfId="41"/>
    <cellStyle name="Normal 4 2 2 3 2" xfId="74"/>
    <cellStyle name="Normal 4 2 2 3 2 2" xfId="158"/>
    <cellStyle name="Normal 4 2 2 3 3" xfId="130"/>
    <cellStyle name="Normal 4 2 2 4" xfId="28"/>
    <cellStyle name="Normal 4 2 2 4 2" xfId="122"/>
    <cellStyle name="Normal 4 2 2 5" xfId="66"/>
    <cellStyle name="Normal 4 2 2 5 2" xfId="150"/>
    <cellStyle name="Normal 4 2 2 6" xfId="94"/>
    <cellStyle name="Normal 4 2 2 6 2" xfId="178"/>
    <cellStyle name="Normal 4 2 2 7" xfId="114"/>
    <cellStyle name="Normal 4 2 3" xfId="54"/>
    <cellStyle name="Normal 4 2 3 2" xfId="82"/>
    <cellStyle name="Normal 4 2 3 2 2" xfId="166"/>
    <cellStyle name="Normal 4 2 3 3" xfId="102"/>
    <cellStyle name="Normal 4 2 3 3 2" xfId="186"/>
    <cellStyle name="Normal 4 2 3 4" xfId="138"/>
    <cellStyle name="Normal 4 2 4" xfId="49"/>
    <cellStyle name="Normal 4 2 4 2" xfId="78"/>
    <cellStyle name="Normal 4 2 4 2 2" xfId="162"/>
    <cellStyle name="Normal 4 2 4 3" xfId="98"/>
    <cellStyle name="Normal 4 2 4 3 2" xfId="182"/>
    <cellStyle name="Normal 4 2 4 4" xfId="134"/>
    <cellStyle name="Normal 4 2 5" xfId="36"/>
    <cellStyle name="Normal 4 2 5 2" xfId="70"/>
    <cellStyle name="Normal 4 2 5 2 2" xfId="154"/>
    <cellStyle name="Normal 4 2 5 3" xfId="126"/>
    <cellStyle name="Normal 4 2 6" xfId="23"/>
    <cellStyle name="Normal 4 2 6 2" xfId="118"/>
    <cellStyle name="Normal 4 2 7" xfId="62"/>
    <cellStyle name="Normal 4 2 7 2" xfId="146"/>
    <cellStyle name="Normal 4 2 8" xfId="90"/>
    <cellStyle name="Normal 4 2 8 2" xfId="174"/>
    <cellStyle name="Normal 4 2 9" xfId="110"/>
    <cellStyle name="Normal 4 3" xfId="13"/>
    <cellStyle name="Normal 4 3 2" xfId="56"/>
    <cellStyle name="Normal 4 3 2 2" xfId="84"/>
    <cellStyle name="Normal 4 3 2 2 2" xfId="168"/>
    <cellStyle name="Normal 4 3 2 3" xfId="104"/>
    <cellStyle name="Normal 4 3 2 3 2" xfId="188"/>
    <cellStyle name="Normal 4 3 2 4" xfId="140"/>
    <cellStyle name="Normal 4 3 3" xfId="39"/>
    <cellStyle name="Normal 4 3 3 2" xfId="72"/>
    <cellStyle name="Normal 4 3 3 2 2" xfId="156"/>
    <cellStyle name="Normal 4 3 3 3" xfId="128"/>
    <cellStyle name="Normal 4 3 4" xfId="26"/>
    <cellStyle name="Normal 4 3 4 2" xfId="120"/>
    <cellStyle name="Normal 4 3 5" xfId="64"/>
    <cellStyle name="Normal 4 3 5 2" xfId="148"/>
    <cellStyle name="Normal 4 3 6" xfId="92"/>
    <cellStyle name="Normal 4 3 6 2" xfId="176"/>
    <cellStyle name="Normal 4 3 7" xfId="112"/>
    <cellStyle name="Normal 4 4" xfId="52"/>
    <cellStyle name="Normal 4 4 2" xfId="80"/>
    <cellStyle name="Normal 4 4 2 2" xfId="164"/>
    <cellStyle name="Normal 4 4 3" xfId="100"/>
    <cellStyle name="Normal 4 4 3 2" xfId="184"/>
    <cellStyle name="Normal 4 4 4" xfId="136"/>
    <cellStyle name="Normal 4 5" xfId="43"/>
    <cellStyle name="Normal 4 5 2" xfId="76"/>
    <cellStyle name="Normal 4 5 2 2" xfId="160"/>
    <cellStyle name="Normal 4 5 3" xfId="96"/>
    <cellStyle name="Normal 4 5 3 2" xfId="180"/>
    <cellStyle name="Normal 4 5 4" xfId="132"/>
    <cellStyle name="Normal 4 6" xfId="30"/>
    <cellStyle name="Normal 4 6 2" xfId="68"/>
    <cellStyle name="Normal 4 6 2 2" xfId="152"/>
    <cellStyle name="Normal 4 6 3" xfId="124"/>
    <cellStyle name="Normal 4 7" xfId="17"/>
    <cellStyle name="Normal 4 7 2" xfId="116"/>
    <cellStyle name="Normal 4 8" xfId="60"/>
    <cellStyle name="Normal 4 8 2" xfId="144"/>
    <cellStyle name="Normal 4 9" xfId="88"/>
    <cellStyle name="Normal 4 9 2" xfId="172"/>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2 2 2" xfId="167"/>
    <cellStyle name="Normal 6 2 2 3" xfId="103"/>
    <cellStyle name="Normal 6 2 2 3 2" xfId="187"/>
    <cellStyle name="Normal 6 2 2 4" xfId="139"/>
    <cellStyle name="Normal 6 2 3" xfId="38"/>
    <cellStyle name="Normal 6 2 3 2" xfId="71"/>
    <cellStyle name="Normal 6 2 3 2 2" xfId="155"/>
    <cellStyle name="Normal 6 2 3 3" xfId="127"/>
    <cellStyle name="Normal 6 2 4" xfId="25"/>
    <cellStyle name="Normal 6 2 4 2" xfId="119"/>
    <cellStyle name="Normal 6 2 5" xfId="63"/>
    <cellStyle name="Normal 6 2 5 2" xfId="147"/>
    <cellStyle name="Normal 6 2 6" xfId="91"/>
    <cellStyle name="Normal 6 2 6 2" xfId="175"/>
    <cellStyle name="Normal 6 2 7" xfId="111"/>
    <cellStyle name="Normal 6 3" xfId="51"/>
    <cellStyle name="Normal 6 3 2" xfId="79"/>
    <cellStyle name="Normal 6 3 2 2" xfId="163"/>
    <cellStyle name="Normal 6 3 3" xfId="99"/>
    <cellStyle name="Normal 6 3 3 2" xfId="183"/>
    <cellStyle name="Normal 6 3 4" xfId="135"/>
    <cellStyle name="Normal 6 4" xfId="42"/>
    <cellStyle name="Normal 6 4 2" xfId="75"/>
    <cellStyle name="Normal 6 4 2 2" xfId="159"/>
    <cellStyle name="Normal 6 4 3" xfId="95"/>
    <cellStyle name="Normal 6 4 3 2" xfId="179"/>
    <cellStyle name="Normal 6 4 4" xfId="131"/>
    <cellStyle name="Normal 6 5" xfId="29"/>
    <cellStyle name="Normal 6 5 2" xfId="67"/>
    <cellStyle name="Normal 6 5 2 2" xfId="151"/>
    <cellStyle name="Normal 6 5 3" xfId="123"/>
    <cellStyle name="Normal 6 6" xfId="16"/>
    <cellStyle name="Normal 6 6 2" xfId="115"/>
    <cellStyle name="Normal 6 7" xfId="59"/>
    <cellStyle name="Normal 6 7 2" xfId="143"/>
    <cellStyle name="Normal 6 8" xfId="87"/>
    <cellStyle name="Normal 6 8 2" xfId="171"/>
    <cellStyle name="Normal 6 9" xfId="107"/>
    <cellStyle name="Normal 7" xfId="9"/>
    <cellStyle name="Normal 7 2" xfId="14"/>
    <cellStyle name="Normal 7 2 2" xfId="57"/>
    <cellStyle name="Normal 7 2 2 2" xfId="85"/>
    <cellStyle name="Normal 7 2 2 2 2" xfId="169"/>
    <cellStyle name="Normal 7 2 2 3" xfId="105"/>
    <cellStyle name="Normal 7 2 2 3 2" xfId="189"/>
    <cellStyle name="Normal 7 2 2 4" xfId="141"/>
    <cellStyle name="Normal 7 2 3" xfId="40"/>
    <cellStyle name="Normal 7 2 3 2" xfId="73"/>
    <cellStyle name="Normal 7 2 3 2 2" xfId="157"/>
    <cellStyle name="Normal 7 2 3 3" xfId="129"/>
    <cellStyle name="Normal 7 2 4" xfId="27"/>
    <cellStyle name="Normal 7 2 4 2" xfId="121"/>
    <cellStyle name="Normal 7 2 5" xfId="65"/>
    <cellStyle name="Normal 7 2 5 2" xfId="149"/>
    <cellStyle name="Normal 7 2 6" xfId="93"/>
    <cellStyle name="Normal 7 2 6 2" xfId="177"/>
    <cellStyle name="Normal 7 2 7" xfId="113"/>
    <cellStyle name="Normal 7 3" xfId="53"/>
    <cellStyle name="Normal 7 3 2" xfId="81"/>
    <cellStyle name="Normal 7 3 2 2" xfId="165"/>
    <cellStyle name="Normal 7 3 3" xfId="101"/>
    <cellStyle name="Normal 7 3 3 2" xfId="185"/>
    <cellStyle name="Normal 7 3 4" xfId="137"/>
    <cellStyle name="Normal 7 4" xfId="48"/>
    <cellStyle name="Normal 7 4 2" xfId="77"/>
    <cellStyle name="Normal 7 4 2 2" xfId="161"/>
    <cellStyle name="Normal 7 4 3" xfId="97"/>
    <cellStyle name="Normal 7 4 3 2" xfId="181"/>
    <cellStyle name="Normal 7 4 4" xfId="133"/>
    <cellStyle name="Normal 7 5" xfId="35"/>
    <cellStyle name="Normal 7 5 2" xfId="69"/>
    <cellStyle name="Normal 7 5 2 2" xfId="153"/>
    <cellStyle name="Normal 7 5 3" xfId="125"/>
    <cellStyle name="Normal 7 6" xfId="22"/>
    <cellStyle name="Normal 7 6 2" xfId="117"/>
    <cellStyle name="Normal 7 7" xfId="61"/>
    <cellStyle name="Normal 7 7 2" xfId="145"/>
    <cellStyle name="Normal 7 8" xfId="89"/>
    <cellStyle name="Normal 7 8 2" xfId="173"/>
    <cellStyle name="Normal 7 9" xfId="109"/>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2"/>
  <sheetViews>
    <sheetView tabSelected="1" view="pageLayout" topLeftCell="A70" zoomScale="170" zoomScaleNormal="100" zoomScalePageLayoutView="170" workbookViewId="0">
      <selection activeCell="H217" sqref="H217"/>
    </sheetView>
  </sheetViews>
  <sheetFormatPr defaultRowHeight="12.75" outlineLevelCol="1" x14ac:dyDescent="0.2"/>
  <cols>
    <col min="1" max="1" width="4.42578125" style="2" customWidth="1"/>
    <col min="2" max="2" width="7.5703125" style="1" customWidth="1"/>
    <col min="3" max="3" width="19.7109375" style="2" customWidth="1"/>
    <col min="4" max="4" width="8.42578125" style="6" customWidth="1"/>
    <col min="5" max="5" width="11" style="3" customWidth="1" outlineLevel="1"/>
    <col min="6" max="6" width="17.7109375" style="3" customWidth="1" outlineLevel="1"/>
    <col min="7" max="7" width="15.42578125" style="2" customWidth="1"/>
    <col min="8" max="8" width="12.85546875" style="3" customWidth="1"/>
    <col min="9" max="9" width="11.5703125" style="3" customWidth="1"/>
    <col min="10" max="10" width="13.28515625" style="3" customWidth="1"/>
    <col min="11" max="12" width="11.85546875" style="26" customWidth="1"/>
    <col min="13" max="46" width="9.140625" style="35"/>
    <col min="47" max="16384" width="9.140625" style="4"/>
  </cols>
  <sheetData>
    <row r="1" spans="1:46" s="5" customFormat="1" ht="87" customHeight="1" x14ac:dyDescent="0.2">
      <c r="A1" s="15" t="s">
        <v>5</v>
      </c>
      <c r="B1" s="15" t="s">
        <v>6</v>
      </c>
      <c r="C1" s="15" t="s">
        <v>7</v>
      </c>
      <c r="D1" s="16" t="s">
        <v>1</v>
      </c>
      <c r="E1" s="17" t="s">
        <v>3</v>
      </c>
      <c r="F1" s="17" t="s">
        <v>4</v>
      </c>
      <c r="G1" s="15" t="s">
        <v>2</v>
      </c>
      <c r="H1" s="17" t="s">
        <v>0</v>
      </c>
      <c r="I1" s="17" t="s">
        <v>441</v>
      </c>
      <c r="J1" s="17" t="s">
        <v>650</v>
      </c>
      <c r="K1" s="15" t="s">
        <v>646</v>
      </c>
      <c r="L1" s="15" t="s">
        <v>647</v>
      </c>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row>
    <row r="2" spans="1:46" s="7" customFormat="1" ht="24" x14ac:dyDescent="0.2">
      <c r="A2" s="18" t="s">
        <v>8</v>
      </c>
      <c r="B2" s="16" t="s">
        <v>9</v>
      </c>
      <c r="C2" s="17" t="s">
        <v>10</v>
      </c>
      <c r="D2" s="16" t="s">
        <v>11</v>
      </c>
      <c r="E2" s="17" t="s">
        <v>12</v>
      </c>
      <c r="F2" s="17" t="s">
        <v>13</v>
      </c>
      <c r="G2" s="17" t="s">
        <v>479</v>
      </c>
      <c r="H2" s="17">
        <v>120000</v>
      </c>
      <c r="I2" s="17">
        <f t="shared" ref="I2:I9" si="0">H2*1.19</f>
        <v>142800</v>
      </c>
      <c r="J2" s="17" t="s">
        <v>758</v>
      </c>
      <c r="K2" s="39" t="s">
        <v>759</v>
      </c>
      <c r="L2" s="39" t="s">
        <v>648</v>
      </c>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row>
    <row r="3" spans="1:46" s="7" customFormat="1" ht="32.25" customHeight="1" x14ac:dyDescent="0.2">
      <c r="A3" s="18" t="s">
        <v>14</v>
      </c>
      <c r="B3" s="16" t="s">
        <v>9</v>
      </c>
      <c r="C3" s="17" t="s">
        <v>15</v>
      </c>
      <c r="D3" s="16" t="s">
        <v>11</v>
      </c>
      <c r="E3" s="17" t="s">
        <v>16</v>
      </c>
      <c r="F3" s="17" t="s">
        <v>17</v>
      </c>
      <c r="G3" s="17" t="s">
        <v>479</v>
      </c>
      <c r="H3" s="17">
        <v>5000</v>
      </c>
      <c r="I3" s="17">
        <f t="shared" si="0"/>
        <v>5950</v>
      </c>
      <c r="J3" s="17" t="s">
        <v>758</v>
      </c>
      <c r="K3" s="39" t="s">
        <v>759</v>
      </c>
      <c r="L3" s="39" t="s">
        <v>648</v>
      </c>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s="7" customFormat="1" ht="32.25" customHeight="1" x14ac:dyDescent="0.2">
      <c r="A4" s="18" t="s">
        <v>18</v>
      </c>
      <c r="B4" s="16" t="s">
        <v>9</v>
      </c>
      <c r="C4" s="17" t="s">
        <v>19</v>
      </c>
      <c r="D4" s="16" t="s">
        <v>11</v>
      </c>
      <c r="E4" s="17" t="s">
        <v>20</v>
      </c>
      <c r="F4" s="17" t="s">
        <v>21</v>
      </c>
      <c r="G4" s="17" t="s">
        <v>479</v>
      </c>
      <c r="H4" s="17">
        <v>10000</v>
      </c>
      <c r="I4" s="17">
        <f t="shared" si="0"/>
        <v>11900</v>
      </c>
      <c r="J4" s="17" t="s">
        <v>758</v>
      </c>
      <c r="K4" s="39" t="s">
        <v>759</v>
      </c>
      <c r="L4" s="39" t="s">
        <v>649</v>
      </c>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46" s="7" customFormat="1" ht="43.5" customHeight="1" x14ac:dyDescent="0.2">
      <c r="A5" s="18" t="s">
        <v>22</v>
      </c>
      <c r="B5" s="16" t="s">
        <v>9</v>
      </c>
      <c r="C5" s="17" t="s">
        <v>23</v>
      </c>
      <c r="D5" s="16" t="s">
        <v>11</v>
      </c>
      <c r="E5" s="17" t="s">
        <v>24</v>
      </c>
      <c r="F5" s="17" t="s">
        <v>25</v>
      </c>
      <c r="G5" s="17" t="s">
        <v>479</v>
      </c>
      <c r="H5" s="17">
        <v>70000</v>
      </c>
      <c r="I5" s="17">
        <f t="shared" si="0"/>
        <v>83300</v>
      </c>
      <c r="J5" s="17" t="s">
        <v>758</v>
      </c>
      <c r="K5" s="39" t="s">
        <v>759</v>
      </c>
      <c r="L5" s="39" t="s">
        <v>648</v>
      </c>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6" s="7" customFormat="1" ht="43.5" customHeight="1" x14ac:dyDescent="0.2">
      <c r="A6" s="18" t="s">
        <v>26</v>
      </c>
      <c r="B6" s="16" t="s">
        <v>9</v>
      </c>
      <c r="C6" s="17" t="s">
        <v>625</v>
      </c>
      <c r="D6" s="16" t="s">
        <v>11</v>
      </c>
      <c r="E6" s="17" t="s">
        <v>611</v>
      </c>
      <c r="F6" s="17" t="s">
        <v>612</v>
      </c>
      <c r="G6" s="17" t="s">
        <v>479</v>
      </c>
      <c r="H6" s="17">
        <v>3000</v>
      </c>
      <c r="I6" s="17">
        <f t="shared" si="0"/>
        <v>3570</v>
      </c>
      <c r="J6" s="17" t="s">
        <v>758</v>
      </c>
      <c r="K6" s="39" t="s">
        <v>759</v>
      </c>
      <c r="L6" s="39" t="s">
        <v>649</v>
      </c>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row>
    <row r="7" spans="1:46" s="7" customFormat="1" ht="30" customHeight="1" x14ac:dyDescent="0.2">
      <c r="A7" s="18" t="s">
        <v>29</v>
      </c>
      <c r="B7" s="16" t="s">
        <v>9</v>
      </c>
      <c r="C7" s="17" t="s">
        <v>28</v>
      </c>
      <c r="D7" s="16" t="s">
        <v>11</v>
      </c>
      <c r="E7" s="17" t="s">
        <v>27</v>
      </c>
      <c r="F7" s="17" t="s">
        <v>28</v>
      </c>
      <c r="G7" s="17" t="s">
        <v>479</v>
      </c>
      <c r="H7" s="17">
        <v>15000</v>
      </c>
      <c r="I7" s="17">
        <f t="shared" si="0"/>
        <v>17850</v>
      </c>
      <c r="J7" s="17" t="s">
        <v>758</v>
      </c>
      <c r="K7" s="39" t="s">
        <v>759</v>
      </c>
      <c r="L7" s="39" t="s">
        <v>649</v>
      </c>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row>
    <row r="8" spans="1:46" s="7" customFormat="1" ht="35.25" customHeight="1" x14ac:dyDescent="0.2">
      <c r="A8" s="18" t="s">
        <v>34</v>
      </c>
      <c r="B8" s="16" t="s">
        <v>30</v>
      </c>
      <c r="C8" s="17" t="s">
        <v>31</v>
      </c>
      <c r="D8" s="16" t="s">
        <v>11</v>
      </c>
      <c r="E8" s="17" t="s">
        <v>32</v>
      </c>
      <c r="F8" s="17" t="s">
        <v>33</v>
      </c>
      <c r="G8" s="17" t="s">
        <v>479</v>
      </c>
      <c r="H8" s="17">
        <v>6000</v>
      </c>
      <c r="I8" s="17">
        <f t="shared" si="0"/>
        <v>7140</v>
      </c>
      <c r="J8" s="17" t="s">
        <v>812</v>
      </c>
      <c r="K8" s="39" t="s">
        <v>759</v>
      </c>
      <c r="L8" s="39" t="s">
        <v>648</v>
      </c>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s="7" customFormat="1" ht="46.5" customHeight="1" x14ac:dyDescent="0.2">
      <c r="A9" s="18" t="s">
        <v>35</v>
      </c>
      <c r="B9" s="16" t="s">
        <v>30</v>
      </c>
      <c r="C9" s="17" t="s">
        <v>486</v>
      </c>
      <c r="D9" s="16" t="s">
        <v>11</v>
      </c>
      <c r="E9" s="17" t="s">
        <v>482</v>
      </c>
      <c r="F9" s="17" t="s">
        <v>487</v>
      </c>
      <c r="G9" s="17" t="s">
        <v>479</v>
      </c>
      <c r="H9" s="17">
        <v>30000</v>
      </c>
      <c r="I9" s="17">
        <f t="shared" si="0"/>
        <v>35700</v>
      </c>
      <c r="J9" s="17" t="s">
        <v>812</v>
      </c>
      <c r="K9" s="39" t="s">
        <v>759</v>
      </c>
      <c r="L9" s="39" t="s">
        <v>648</v>
      </c>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46" s="7" customFormat="1" ht="23.25" customHeight="1" x14ac:dyDescent="0.2">
      <c r="A10" s="19"/>
      <c r="B10" s="45" t="s">
        <v>11</v>
      </c>
      <c r="C10" s="45"/>
      <c r="D10" s="45" t="s">
        <v>440</v>
      </c>
      <c r="E10" s="45"/>
      <c r="F10" s="45"/>
      <c r="G10" s="45"/>
      <c r="H10" s="20">
        <f>SUM(H2:H9)</f>
        <v>259000</v>
      </c>
      <c r="I10" s="20">
        <f>SUM(I2:I9)</f>
        <v>308210</v>
      </c>
      <c r="J10" s="17"/>
      <c r="K10" s="22"/>
      <c r="L10" s="39"/>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row>
    <row r="11" spans="1:46" s="14" customFormat="1" ht="30" customHeight="1" x14ac:dyDescent="0.2">
      <c r="A11" s="18" t="s">
        <v>40</v>
      </c>
      <c r="B11" s="16" t="s">
        <v>9</v>
      </c>
      <c r="C11" s="17" t="s">
        <v>36</v>
      </c>
      <c r="D11" s="16" t="s">
        <v>37</v>
      </c>
      <c r="E11" s="17" t="s">
        <v>38</v>
      </c>
      <c r="F11" s="17" t="s">
        <v>39</v>
      </c>
      <c r="G11" s="17" t="s">
        <v>479</v>
      </c>
      <c r="H11" s="17">
        <v>4000</v>
      </c>
      <c r="I11" s="17">
        <f>H11*1.19</f>
        <v>4760</v>
      </c>
      <c r="J11" s="17" t="s">
        <v>812</v>
      </c>
      <c r="K11" s="17" t="s">
        <v>759</v>
      </c>
      <c r="L11" s="39" t="s">
        <v>649</v>
      </c>
      <c r="M11" s="31"/>
      <c r="N11" s="31"/>
      <c r="O11" s="31"/>
      <c r="P11" s="31"/>
      <c r="Q11" s="31"/>
      <c r="R11" s="31"/>
      <c r="S11" s="31"/>
      <c r="T11" s="31"/>
      <c r="U11" s="31"/>
      <c r="V11" s="31"/>
      <c r="W11" s="31"/>
      <c r="X11" s="31"/>
      <c r="Y11" s="31"/>
      <c r="Z11" s="31"/>
      <c r="AA11" s="31"/>
      <c r="AB11" s="31"/>
      <c r="AC11" s="31"/>
      <c r="AD11" s="32"/>
      <c r="AE11" s="32"/>
      <c r="AF11" s="32"/>
      <c r="AG11" s="32"/>
      <c r="AH11" s="32"/>
      <c r="AI11" s="32"/>
      <c r="AJ11" s="32"/>
      <c r="AK11" s="32"/>
      <c r="AL11" s="32"/>
      <c r="AM11" s="31"/>
      <c r="AN11" s="31"/>
      <c r="AO11" s="31"/>
      <c r="AP11" s="31"/>
      <c r="AQ11" s="31"/>
      <c r="AR11" s="31"/>
      <c r="AS11" s="31"/>
      <c r="AT11" s="31"/>
    </row>
    <row r="12" spans="1:46" s="7" customFormat="1" ht="18" customHeight="1" x14ac:dyDescent="0.2">
      <c r="A12" s="19"/>
      <c r="B12" s="42" t="s">
        <v>37</v>
      </c>
      <c r="C12" s="43"/>
      <c r="D12" s="42" t="s">
        <v>442</v>
      </c>
      <c r="E12" s="44"/>
      <c r="F12" s="44"/>
      <c r="G12" s="43"/>
      <c r="H12" s="20">
        <f>SUM(H11)</f>
        <v>4000</v>
      </c>
      <c r="I12" s="20">
        <f>SUM(I11)</f>
        <v>4760</v>
      </c>
      <c r="J12" s="17"/>
      <c r="K12" s="21"/>
      <c r="L12" s="2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46" s="7" customFormat="1" ht="39.75" customHeight="1" x14ac:dyDescent="0.2">
      <c r="A13" s="18" t="s">
        <v>45</v>
      </c>
      <c r="B13" s="16" t="s">
        <v>9</v>
      </c>
      <c r="C13" s="17" t="s">
        <v>41</v>
      </c>
      <c r="D13" s="16" t="s">
        <v>42</v>
      </c>
      <c r="E13" s="17" t="s">
        <v>43</v>
      </c>
      <c r="F13" s="17" t="s">
        <v>44</v>
      </c>
      <c r="G13" s="17" t="s">
        <v>720</v>
      </c>
      <c r="H13" s="17">
        <v>170000</v>
      </c>
      <c r="I13" s="17">
        <f>H13*1.19</f>
        <v>202300</v>
      </c>
      <c r="J13" s="17" t="s">
        <v>758</v>
      </c>
      <c r="K13" s="17" t="s">
        <v>759</v>
      </c>
      <c r="L13" s="25" t="s">
        <v>648</v>
      </c>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row>
    <row r="14" spans="1:46" s="7" customFormat="1" ht="39.75" customHeight="1" x14ac:dyDescent="0.2">
      <c r="A14" s="18" t="s">
        <v>49</v>
      </c>
      <c r="B14" s="16" t="s">
        <v>9</v>
      </c>
      <c r="C14" s="17" t="s">
        <v>46</v>
      </c>
      <c r="D14" s="16" t="s">
        <v>42</v>
      </c>
      <c r="E14" s="17" t="s">
        <v>47</v>
      </c>
      <c r="F14" s="17" t="s">
        <v>48</v>
      </c>
      <c r="G14" s="17" t="s">
        <v>721</v>
      </c>
      <c r="H14" s="17">
        <v>477000</v>
      </c>
      <c r="I14" s="17">
        <f>H14*1.19</f>
        <v>567630</v>
      </c>
      <c r="J14" s="17" t="s">
        <v>758</v>
      </c>
      <c r="K14" s="17" t="s">
        <v>759</v>
      </c>
      <c r="L14" s="25" t="s">
        <v>648</v>
      </c>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row>
    <row r="15" spans="1:46" s="7" customFormat="1" ht="23.25" customHeight="1" x14ac:dyDescent="0.2">
      <c r="A15" s="19"/>
      <c r="B15" s="45" t="s">
        <v>42</v>
      </c>
      <c r="C15" s="45"/>
      <c r="D15" s="42" t="s">
        <v>443</v>
      </c>
      <c r="E15" s="44"/>
      <c r="F15" s="44"/>
      <c r="G15" s="43"/>
      <c r="H15" s="20">
        <f>SUM(H13:H14)</f>
        <v>647000</v>
      </c>
      <c r="I15" s="20">
        <f>SUM(I13:I14)</f>
        <v>769930</v>
      </c>
      <c r="J15" s="17"/>
      <c r="K15" s="17"/>
      <c r="L15" s="25"/>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row>
    <row r="16" spans="1:46" s="7" customFormat="1" ht="30" customHeight="1" x14ac:dyDescent="0.2">
      <c r="A16" s="18" t="s">
        <v>54</v>
      </c>
      <c r="B16" s="16" t="s">
        <v>9</v>
      </c>
      <c r="C16" s="17" t="s">
        <v>50</v>
      </c>
      <c r="D16" s="16" t="s">
        <v>51</v>
      </c>
      <c r="E16" s="17" t="s">
        <v>52</v>
      </c>
      <c r="F16" s="17" t="s">
        <v>53</v>
      </c>
      <c r="G16" s="17" t="s">
        <v>681</v>
      </c>
      <c r="H16" s="17">
        <v>30000</v>
      </c>
      <c r="I16" s="17">
        <f>H16*1.19</f>
        <v>35700</v>
      </c>
      <c r="J16" s="17" t="s">
        <v>758</v>
      </c>
      <c r="K16" s="17" t="s">
        <v>759</v>
      </c>
      <c r="L16" s="39" t="s">
        <v>649</v>
      </c>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row>
    <row r="17" spans="1:46" s="7" customFormat="1" ht="30" customHeight="1" x14ac:dyDescent="0.2">
      <c r="A17" s="18" t="s">
        <v>58</v>
      </c>
      <c r="B17" s="16" t="s">
        <v>9</v>
      </c>
      <c r="C17" s="17" t="s">
        <v>55</v>
      </c>
      <c r="D17" s="16" t="s">
        <v>51</v>
      </c>
      <c r="E17" s="17" t="s">
        <v>56</v>
      </c>
      <c r="F17" s="17" t="s">
        <v>57</v>
      </c>
      <c r="G17" s="17" t="s">
        <v>681</v>
      </c>
      <c r="H17" s="17">
        <v>24500</v>
      </c>
      <c r="I17" s="17">
        <f>H17*1.19</f>
        <v>29155</v>
      </c>
      <c r="J17" s="17" t="s">
        <v>758</v>
      </c>
      <c r="K17" s="17" t="s">
        <v>759</v>
      </c>
      <c r="L17" s="39" t="s">
        <v>649</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1:46" s="7" customFormat="1" ht="24.75" customHeight="1" x14ac:dyDescent="0.2">
      <c r="A18" s="19"/>
      <c r="B18" s="42" t="s">
        <v>51</v>
      </c>
      <c r="C18" s="43"/>
      <c r="D18" s="42" t="s">
        <v>444</v>
      </c>
      <c r="E18" s="44"/>
      <c r="F18" s="44"/>
      <c r="G18" s="43"/>
      <c r="H18" s="20">
        <f>SUM(H16:H17)</f>
        <v>54500</v>
      </c>
      <c r="I18" s="20">
        <f>SUM(I16:I17)</f>
        <v>64855</v>
      </c>
      <c r="J18" s="17"/>
      <c r="K18" s="17"/>
      <c r="L18" s="25"/>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1:46" s="7" customFormat="1" ht="42.75" customHeight="1" x14ac:dyDescent="0.2">
      <c r="A19" s="18" t="s">
        <v>62</v>
      </c>
      <c r="B19" s="16" t="s">
        <v>9</v>
      </c>
      <c r="C19" s="17" t="s">
        <v>59</v>
      </c>
      <c r="D19" s="16" t="s">
        <v>60</v>
      </c>
      <c r="E19" s="17" t="s">
        <v>475</v>
      </c>
      <c r="F19" s="17" t="s">
        <v>61</v>
      </c>
      <c r="G19" s="17" t="s">
        <v>479</v>
      </c>
      <c r="H19" s="17">
        <v>28700</v>
      </c>
      <c r="I19" s="17">
        <f>H19*1.19</f>
        <v>34153</v>
      </c>
      <c r="J19" s="17" t="s">
        <v>829</v>
      </c>
      <c r="K19" s="17" t="s">
        <v>759</v>
      </c>
      <c r="L19" s="25" t="s">
        <v>648</v>
      </c>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1:46" s="7" customFormat="1" ht="36" customHeight="1" x14ac:dyDescent="0.2">
      <c r="A20" s="18" t="s">
        <v>66</v>
      </c>
      <c r="B20" s="16" t="s">
        <v>9</v>
      </c>
      <c r="C20" s="17" t="s">
        <v>63</v>
      </c>
      <c r="D20" s="16" t="s">
        <v>60</v>
      </c>
      <c r="E20" s="17" t="s">
        <v>64</v>
      </c>
      <c r="F20" s="17" t="s">
        <v>65</v>
      </c>
      <c r="G20" s="17" t="s">
        <v>479</v>
      </c>
      <c r="H20" s="17">
        <v>500</v>
      </c>
      <c r="I20" s="17">
        <f>H20*1.19</f>
        <v>595</v>
      </c>
      <c r="J20" s="17" t="s">
        <v>829</v>
      </c>
      <c r="K20" s="17" t="s">
        <v>759</v>
      </c>
      <c r="L20" s="25" t="s">
        <v>648</v>
      </c>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row>
    <row r="21" spans="1:46" s="7" customFormat="1" ht="27.75" customHeight="1" x14ac:dyDescent="0.2">
      <c r="A21" s="19"/>
      <c r="B21" s="45" t="s">
        <v>60</v>
      </c>
      <c r="C21" s="45"/>
      <c r="D21" s="42" t="s">
        <v>445</v>
      </c>
      <c r="E21" s="44"/>
      <c r="F21" s="44"/>
      <c r="G21" s="43"/>
      <c r="H21" s="20">
        <f>SUM(H19:H20)</f>
        <v>29200</v>
      </c>
      <c r="I21" s="20">
        <f>SUM(I19:I20)</f>
        <v>34748</v>
      </c>
      <c r="J21" s="17"/>
      <c r="K21" s="17"/>
      <c r="L21" s="25"/>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row>
    <row r="22" spans="1:46" s="7" customFormat="1" ht="36" x14ac:dyDescent="0.2">
      <c r="A22" s="18" t="s">
        <v>71</v>
      </c>
      <c r="B22" s="16" t="s">
        <v>9</v>
      </c>
      <c r="C22" s="17" t="s">
        <v>67</v>
      </c>
      <c r="D22" s="16" t="s">
        <v>68</v>
      </c>
      <c r="E22" s="17" t="s">
        <v>69</v>
      </c>
      <c r="F22" s="17" t="s">
        <v>70</v>
      </c>
      <c r="G22" s="17" t="s">
        <v>479</v>
      </c>
      <c r="H22" s="17">
        <v>40000</v>
      </c>
      <c r="I22" s="17">
        <f t="shared" ref="I22:I29" si="1">H22*1.19</f>
        <v>47600</v>
      </c>
      <c r="J22" s="17" t="s">
        <v>758</v>
      </c>
      <c r="K22" s="17" t="s">
        <v>759</v>
      </c>
      <c r="L22" s="25" t="s">
        <v>648</v>
      </c>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row>
    <row r="23" spans="1:46" s="14" customFormat="1" ht="41.25" customHeight="1" x14ac:dyDescent="0.2">
      <c r="A23" s="18" t="s">
        <v>75</v>
      </c>
      <c r="B23" s="16" t="s">
        <v>9</v>
      </c>
      <c r="C23" s="17" t="s">
        <v>72</v>
      </c>
      <c r="D23" s="16" t="s">
        <v>68</v>
      </c>
      <c r="E23" s="17" t="s">
        <v>73</v>
      </c>
      <c r="F23" s="17" t="s">
        <v>74</v>
      </c>
      <c r="G23" s="17" t="s">
        <v>479</v>
      </c>
      <c r="H23" s="17">
        <v>30000</v>
      </c>
      <c r="I23" s="17">
        <f t="shared" si="1"/>
        <v>35700</v>
      </c>
      <c r="J23" s="17" t="s">
        <v>706</v>
      </c>
      <c r="K23" s="17" t="s">
        <v>759</v>
      </c>
      <c r="L23" s="25" t="s">
        <v>649</v>
      </c>
      <c r="M23" s="31"/>
      <c r="N23" s="31"/>
      <c r="O23" s="31"/>
      <c r="P23" s="31"/>
      <c r="Q23" s="31"/>
      <c r="R23" s="31"/>
      <c r="S23" s="31"/>
      <c r="T23" s="31"/>
      <c r="U23" s="31"/>
      <c r="V23" s="31"/>
      <c r="W23" s="31"/>
      <c r="X23" s="31"/>
      <c r="Y23" s="31"/>
      <c r="Z23" s="31"/>
      <c r="AA23" s="31"/>
      <c r="AB23" s="31"/>
      <c r="AC23" s="31"/>
      <c r="AD23" s="32"/>
      <c r="AE23" s="32"/>
      <c r="AF23" s="32"/>
      <c r="AG23" s="32"/>
      <c r="AH23" s="32"/>
      <c r="AI23" s="32"/>
      <c r="AJ23" s="32"/>
      <c r="AK23" s="32"/>
      <c r="AL23" s="32"/>
      <c r="AM23" s="31"/>
      <c r="AN23" s="31"/>
      <c r="AO23" s="31"/>
      <c r="AP23" s="31"/>
      <c r="AQ23" s="31"/>
      <c r="AR23" s="31"/>
      <c r="AS23" s="31"/>
      <c r="AT23" s="31"/>
    </row>
    <row r="24" spans="1:46" s="14" customFormat="1" ht="37.5" customHeight="1" x14ac:dyDescent="0.2">
      <c r="A24" s="18" t="s">
        <v>79</v>
      </c>
      <c r="B24" s="16" t="s">
        <v>9</v>
      </c>
      <c r="C24" s="17" t="s">
        <v>76</v>
      </c>
      <c r="D24" s="16" t="s">
        <v>68</v>
      </c>
      <c r="E24" s="17" t="s">
        <v>77</v>
      </c>
      <c r="F24" s="17" t="s">
        <v>78</v>
      </c>
      <c r="G24" s="17" t="s">
        <v>479</v>
      </c>
      <c r="H24" s="17">
        <v>30000</v>
      </c>
      <c r="I24" s="17">
        <f t="shared" si="1"/>
        <v>35700</v>
      </c>
      <c r="J24" s="17" t="s">
        <v>706</v>
      </c>
      <c r="K24" s="17" t="s">
        <v>759</v>
      </c>
      <c r="L24" s="25" t="s">
        <v>649</v>
      </c>
      <c r="M24" s="31"/>
      <c r="N24" s="31"/>
      <c r="O24" s="31"/>
      <c r="P24" s="31"/>
      <c r="Q24" s="31"/>
      <c r="R24" s="31"/>
      <c r="S24" s="31"/>
      <c r="T24" s="31"/>
      <c r="U24" s="31"/>
      <c r="V24" s="31"/>
      <c r="W24" s="31"/>
      <c r="X24" s="31"/>
      <c r="Y24" s="31"/>
      <c r="Z24" s="31"/>
      <c r="AA24" s="31"/>
      <c r="AB24" s="31"/>
      <c r="AC24" s="31"/>
      <c r="AD24" s="32"/>
      <c r="AE24" s="32"/>
      <c r="AF24" s="32"/>
      <c r="AG24" s="32"/>
      <c r="AH24" s="32"/>
      <c r="AI24" s="32"/>
      <c r="AJ24" s="32"/>
      <c r="AK24" s="32"/>
      <c r="AL24" s="32"/>
      <c r="AM24" s="31"/>
      <c r="AN24" s="31"/>
      <c r="AO24" s="31"/>
      <c r="AP24" s="31"/>
      <c r="AQ24" s="31"/>
      <c r="AR24" s="31"/>
      <c r="AS24" s="31"/>
      <c r="AT24" s="31"/>
    </row>
    <row r="25" spans="1:46" s="7" customFormat="1" ht="44.25" customHeight="1" x14ac:dyDescent="0.2">
      <c r="A25" s="18" t="s">
        <v>81</v>
      </c>
      <c r="B25" s="16" t="s">
        <v>9</v>
      </c>
      <c r="C25" s="17" t="s">
        <v>80</v>
      </c>
      <c r="D25" s="16" t="s">
        <v>68</v>
      </c>
      <c r="E25" s="17" t="s">
        <v>77</v>
      </c>
      <c r="F25" s="17" t="s">
        <v>78</v>
      </c>
      <c r="G25" s="17" t="s">
        <v>479</v>
      </c>
      <c r="H25" s="17">
        <v>5000</v>
      </c>
      <c r="I25" s="17">
        <f t="shared" si="1"/>
        <v>5950</v>
      </c>
      <c r="J25" s="17" t="s">
        <v>706</v>
      </c>
      <c r="K25" s="17" t="s">
        <v>759</v>
      </c>
      <c r="L25" s="25" t="s">
        <v>648</v>
      </c>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1:46" s="7" customFormat="1" ht="36" x14ac:dyDescent="0.2">
      <c r="A26" s="18" t="s">
        <v>84</v>
      </c>
      <c r="B26" s="16" t="s">
        <v>9</v>
      </c>
      <c r="C26" s="17" t="s">
        <v>82</v>
      </c>
      <c r="D26" s="16" t="s">
        <v>68</v>
      </c>
      <c r="E26" s="17" t="s">
        <v>83</v>
      </c>
      <c r="F26" s="17" t="s">
        <v>595</v>
      </c>
      <c r="G26" s="17" t="s">
        <v>479</v>
      </c>
      <c r="H26" s="17">
        <v>10000</v>
      </c>
      <c r="I26" s="17">
        <f t="shared" si="1"/>
        <v>11900</v>
      </c>
      <c r="J26" s="17" t="s">
        <v>706</v>
      </c>
      <c r="K26" s="17" t="s">
        <v>759</v>
      </c>
      <c r="L26" s="25" t="s">
        <v>648</v>
      </c>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1:46" s="14" customFormat="1" ht="30" customHeight="1" x14ac:dyDescent="0.2">
      <c r="A27" s="18" t="s">
        <v>88</v>
      </c>
      <c r="B27" s="16" t="s">
        <v>9</v>
      </c>
      <c r="C27" s="17" t="s">
        <v>85</v>
      </c>
      <c r="D27" s="16" t="s">
        <v>68</v>
      </c>
      <c r="E27" s="17" t="s">
        <v>86</v>
      </c>
      <c r="F27" s="17" t="s">
        <v>87</v>
      </c>
      <c r="G27" s="17" t="s">
        <v>479</v>
      </c>
      <c r="H27" s="17">
        <v>6500</v>
      </c>
      <c r="I27" s="17">
        <f t="shared" si="1"/>
        <v>7735</v>
      </c>
      <c r="J27" s="17" t="s">
        <v>706</v>
      </c>
      <c r="K27" s="17" t="s">
        <v>759</v>
      </c>
      <c r="L27" s="25" t="s">
        <v>649</v>
      </c>
      <c r="M27" s="31"/>
      <c r="N27" s="31"/>
      <c r="O27" s="31"/>
      <c r="P27" s="31"/>
      <c r="Q27" s="31"/>
      <c r="R27" s="31"/>
      <c r="S27" s="31"/>
      <c r="T27" s="31"/>
      <c r="U27" s="31"/>
      <c r="V27" s="31"/>
      <c r="W27" s="31"/>
      <c r="X27" s="31"/>
      <c r="Y27" s="31"/>
      <c r="Z27" s="31"/>
      <c r="AA27" s="31"/>
      <c r="AB27" s="31"/>
      <c r="AC27" s="31"/>
      <c r="AD27" s="32"/>
      <c r="AE27" s="32"/>
      <c r="AF27" s="32"/>
      <c r="AG27" s="32"/>
      <c r="AH27" s="32"/>
      <c r="AI27" s="32"/>
      <c r="AJ27" s="32"/>
      <c r="AK27" s="32"/>
      <c r="AL27" s="32"/>
      <c r="AM27" s="31"/>
      <c r="AN27" s="31"/>
      <c r="AO27" s="31"/>
      <c r="AP27" s="31"/>
      <c r="AQ27" s="31"/>
      <c r="AR27" s="31"/>
      <c r="AS27" s="31"/>
      <c r="AT27" s="31"/>
    </row>
    <row r="28" spans="1:46" s="7" customFormat="1" ht="30.75" customHeight="1" x14ac:dyDescent="0.2">
      <c r="A28" s="18" t="s">
        <v>90</v>
      </c>
      <c r="B28" s="16" t="s">
        <v>9</v>
      </c>
      <c r="C28" s="17" t="s">
        <v>89</v>
      </c>
      <c r="D28" s="16" t="s">
        <v>68</v>
      </c>
      <c r="E28" s="17" t="s">
        <v>77</v>
      </c>
      <c r="F28" s="17" t="s">
        <v>78</v>
      </c>
      <c r="G28" s="17" t="s">
        <v>479</v>
      </c>
      <c r="H28" s="17">
        <v>2000</v>
      </c>
      <c r="I28" s="17">
        <f t="shared" si="1"/>
        <v>2380</v>
      </c>
      <c r="J28" s="17" t="s">
        <v>706</v>
      </c>
      <c r="K28" s="17" t="s">
        <v>759</v>
      </c>
      <c r="L28" s="25" t="s">
        <v>649</v>
      </c>
      <c r="M28" s="31"/>
      <c r="N28" s="31"/>
      <c r="O28" s="31"/>
      <c r="P28" s="31"/>
      <c r="Q28" s="31"/>
      <c r="R28" s="31"/>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1:46" s="7" customFormat="1" ht="39.75" customHeight="1" x14ac:dyDescent="0.2">
      <c r="A29" s="18" t="s">
        <v>95</v>
      </c>
      <c r="B29" s="16" t="s">
        <v>9</v>
      </c>
      <c r="C29" s="17" t="s">
        <v>717</v>
      </c>
      <c r="D29" s="16" t="s">
        <v>68</v>
      </c>
      <c r="E29" s="17" t="s">
        <v>718</v>
      </c>
      <c r="F29" s="17" t="s">
        <v>719</v>
      </c>
      <c r="G29" s="17" t="s">
        <v>479</v>
      </c>
      <c r="H29" s="17">
        <v>3000</v>
      </c>
      <c r="I29" s="17">
        <f t="shared" si="1"/>
        <v>3570</v>
      </c>
      <c r="J29" s="17" t="s">
        <v>706</v>
      </c>
      <c r="K29" s="17" t="s">
        <v>759</v>
      </c>
      <c r="L29" s="25" t="s">
        <v>648</v>
      </c>
      <c r="M29" s="32"/>
      <c r="N29" s="32"/>
      <c r="O29" s="32"/>
      <c r="P29" s="32"/>
      <c r="Q29" s="32"/>
      <c r="R29" s="32"/>
      <c r="S29" s="32"/>
      <c r="T29" s="32"/>
      <c r="U29" s="32"/>
      <c r="V29" s="32"/>
      <c r="W29" s="32"/>
      <c r="X29" s="32"/>
      <c r="Y29" s="32"/>
      <c r="Z29" s="32"/>
      <c r="AA29" s="36"/>
      <c r="AB29" s="36"/>
      <c r="AC29" s="36"/>
      <c r="AD29" s="32"/>
      <c r="AE29" s="32"/>
      <c r="AF29" s="32"/>
      <c r="AG29" s="32"/>
      <c r="AH29" s="32"/>
      <c r="AI29" s="32"/>
      <c r="AJ29" s="32"/>
      <c r="AK29" s="32"/>
      <c r="AL29" s="32"/>
      <c r="AM29" s="32"/>
      <c r="AN29" s="32"/>
      <c r="AO29" s="32"/>
      <c r="AP29" s="32"/>
      <c r="AQ29" s="32"/>
      <c r="AR29" s="32"/>
      <c r="AS29" s="32"/>
      <c r="AT29" s="32"/>
    </row>
    <row r="30" spans="1:46" s="7" customFormat="1" ht="21" customHeight="1" x14ac:dyDescent="0.2">
      <c r="A30" s="19"/>
      <c r="B30" s="42" t="s">
        <v>68</v>
      </c>
      <c r="C30" s="43"/>
      <c r="D30" s="42" t="s">
        <v>446</v>
      </c>
      <c r="E30" s="44"/>
      <c r="F30" s="44"/>
      <c r="G30" s="43"/>
      <c r="H30" s="20">
        <f>SUM(H22:H29)</f>
        <v>126500</v>
      </c>
      <c r="I30" s="20">
        <f>SUM(I22:I29)</f>
        <v>150535</v>
      </c>
      <c r="J30" s="17"/>
      <c r="K30" s="25"/>
      <c r="L30" s="25"/>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row>
    <row r="31" spans="1:46" s="8" customFormat="1" ht="36" x14ac:dyDescent="0.2">
      <c r="A31" s="18" t="s">
        <v>760</v>
      </c>
      <c r="B31" s="16" t="s">
        <v>639</v>
      </c>
      <c r="C31" s="29" t="s">
        <v>602</v>
      </c>
      <c r="D31" s="16" t="s">
        <v>489</v>
      </c>
      <c r="E31" s="16" t="s">
        <v>547</v>
      </c>
      <c r="F31" s="16" t="s">
        <v>548</v>
      </c>
      <c r="G31" s="29" t="s">
        <v>479</v>
      </c>
      <c r="H31" s="17">
        <v>10000</v>
      </c>
      <c r="I31" s="17">
        <f>H31*1.19</f>
        <v>11900</v>
      </c>
      <c r="J31" s="17" t="s">
        <v>829</v>
      </c>
      <c r="K31" s="25" t="s">
        <v>759</v>
      </c>
      <c r="L31" s="25" t="s">
        <v>649</v>
      </c>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row>
    <row r="32" spans="1:46" s="7" customFormat="1" ht="21.75" customHeight="1" x14ac:dyDescent="0.2">
      <c r="A32" s="18"/>
      <c r="B32" s="42" t="s">
        <v>489</v>
      </c>
      <c r="C32" s="43"/>
      <c r="D32" s="42" t="s">
        <v>490</v>
      </c>
      <c r="E32" s="44"/>
      <c r="F32" s="44"/>
      <c r="G32" s="43"/>
      <c r="H32" s="20">
        <f>SUM(H31)</f>
        <v>10000</v>
      </c>
      <c r="I32" s="20">
        <f>SUM(I31)</f>
        <v>11900</v>
      </c>
      <c r="J32" s="17"/>
      <c r="K32" s="25"/>
      <c r="L32" s="25"/>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row>
    <row r="33" spans="1:46" s="7" customFormat="1" ht="36" x14ac:dyDescent="0.2">
      <c r="A33" s="18" t="s">
        <v>101</v>
      </c>
      <c r="B33" s="16" t="s">
        <v>696</v>
      </c>
      <c r="C33" s="17" t="s">
        <v>91</v>
      </c>
      <c r="D33" s="16" t="s">
        <v>92</v>
      </c>
      <c r="E33" s="17" t="s">
        <v>93</v>
      </c>
      <c r="F33" s="17" t="s">
        <v>94</v>
      </c>
      <c r="G33" s="17" t="s">
        <v>840</v>
      </c>
      <c r="H33" s="17">
        <v>180000</v>
      </c>
      <c r="I33" s="17">
        <f>H33</f>
        <v>180000</v>
      </c>
      <c r="J33" s="17" t="s">
        <v>758</v>
      </c>
      <c r="K33" s="25" t="s">
        <v>759</v>
      </c>
      <c r="L33" s="25" t="s">
        <v>649</v>
      </c>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row>
    <row r="34" spans="1:46" s="7" customFormat="1" ht="21" customHeight="1" x14ac:dyDescent="0.2">
      <c r="A34" s="18" t="s">
        <v>104</v>
      </c>
      <c r="B34" s="16" t="s">
        <v>9</v>
      </c>
      <c r="C34" s="17" t="s">
        <v>478</v>
      </c>
      <c r="D34" s="16" t="s">
        <v>92</v>
      </c>
      <c r="E34" s="17" t="s">
        <v>96</v>
      </c>
      <c r="F34" s="17" t="s">
        <v>97</v>
      </c>
      <c r="G34" s="17" t="s">
        <v>479</v>
      </c>
      <c r="H34" s="17">
        <v>12000</v>
      </c>
      <c r="I34" s="17">
        <f t="shared" ref="I34:I41" si="2">H34*1.19</f>
        <v>14280</v>
      </c>
      <c r="J34" s="17" t="s">
        <v>758</v>
      </c>
      <c r="K34" s="25" t="s">
        <v>759</v>
      </c>
      <c r="L34" s="25" t="s">
        <v>648</v>
      </c>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row>
    <row r="35" spans="1:46" s="7" customFormat="1" ht="30" customHeight="1" x14ac:dyDescent="0.2">
      <c r="A35" s="18" t="s">
        <v>108</v>
      </c>
      <c r="B35" s="16" t="s">
        <v>9</v>
      </c>
      <c r="C35" s="17" t="s">
        <v>98</v>
      </c>
      <c r="D35" s="16" t="s">
        <v>92</v>
      </c>
      <c r="E35" s="17" t="s">
        <v>99</v>
      </c>
      <c r="F35" s="17" t="s">
        <v>100</v>
      </c>
      <c r="G35" s="17" t="s">
        <v>479</v>
      </c>
      <c r="H35" s="17">
        <v>500</v>
      </c>
      <c r="I35" s="17">
        <f t="shared" si="2"/>
        <v>595</v>
      </c>
      <c r="J35" s="17" t="s">
        <v>768</v>
      </c>
      <c r="K35" s="25" t="s">
        <v>759</v>
      </c>
      <c r="L35" s="25" t="s">
        <v>649</v>
      </c>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1:46" s="7" customFormat="1" ht="32.25" customHeight="1" x14ac:dyDescent="0.2">
      <c r="A36" s="18" t="s">
        <v>111</v>
      </c>
      <c r="B36" s="16" t="s">
        <v>9</v>
      </c>
      <c r="C36" s="17" t="s">
        <v>102</v>
      </c>
      <c r="D36" s="16" t="s">
        <v>92</v>
      </c>
      <c r="E36" s="17" t="s">
        <v>103</v>
      </c>
      <c r="F36" s="17" t="s">
        <v>102</v>
      </c>
      <c r="G36" s="17" t="s">
        <v>479</v>
      </c>
      <c r="H36" s="17">
        <v>2000</v>
      </c>
      <c r="I36" s="17">
        <f t="shared" si="2"/>
        <v>2380</v>
      </c>
      <c r="J36" s="17" t="s">
        <v>758</v>
      </c>
      <c r="K36" s="25" t="s">
        <v>759</v>
      </c>
      <c r="L36" s="25" t="s">
        <v>648</v>
      </c>
      <c r="M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1:46" s="7" customFormat="1" ht="30" customHeight="1" x14ac:dyDescent="0.2">
      <c r="A37" s="18" t="s">
        <v>115</v>
      </c>
      <c r="B37" s="16" t="s">
        <v>9</v>
      </c>
      <c r="C37" s="17" t="s">
        <v>105</v>
      </c>
      <c r="D37" s="16" t="s">
        <v>92</v>
      </c>
      <c r="E37" s="17" t="s">
        <v>106</v>
      </c>
      <c r="F37" s="17" t="s">
        <v>107</v>
      </c>
      <c r="G37" s="17" t="s">
        <v>479</v>
      </c>
      <c r="H37" s="17">
        <v>35000</v>
      </c>
      <c r="I37" s="17">
        <f t="shared" si="2"/>
        <v>41650</v>
      </c>
      <c r="J37" s="17" t="s">
        <v>758</v>
      </c>
      <c r="K37" s="25" t="s">
        <v>759</v>
      </c>
      <c r="L37" s="25" t="s">
        <v>648</v>
      </c>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1:46" s="7" customFormat="1" ht="33" customHeight="1" x14ac:dyDescent="0.2">
      <c r="A38" s="18" t="s">
        <v>119</v>
      </c>
      <c r="B38" s="16" t="s">
        <v>9</v>
      </c>
      <c r="C38" s="17" t="s">
        <v>109</v>
      </c>
      <c r="D38" s="16" t="s">
        <v>92</v>
      </c>
      <c r="E38" s="17" t="s">
        <v>110</v>
      </c>
      <c r="F38" s="17" t="s">
        <v>109</v>
      </c>
      <c r="G38" s="17" t="s">
        <v>479</v>
      </c>
      <c r="H38" s="17">
        <v>50000</v>
      </c>
      <c r="I38" s="17">
        <f t="shared" si="2"/>
        <v>59500</v>
      </c>
      <c r="J38" s="17" t="s">
        <v>758</v>
      </c>
      <c r="K38" s="25" t="s">
        <v>759</v>
      </c>
      <c r="L38" s="25" t="s">
        <v>648</v>
      </c>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1:46" s="7" customFormat="1" ht="29.25" customHeight="1" x14ac:dyDescent="0.2">
      <c r="A39" s="18" t="s">
        <v>124</v>
      </c>
      <c r="B39" s="16" t="s">
        <v>9</v>
      </c>
      <c r="C39" s="17" t="s">
        <v>112</v>
      </c>
      <c r="D39" s="16" t="s">
        <v>92</v>
      </c>
      <c r="E39" s="17" t="s">
        <v>113</v>
      </c>
      <c r="F39" s="17" t="s">
        <v>114</v>
      </c>
      <c r="G39" s="17" t="s">
        <v>479</v>
      </c>
      <c r="H39" s="17">
        <v>2000</v>
      </c>
      <c r="I39" s="17">
        <f t="shared" si="2"/>
        <v>2380</v>
      </c>
      <c r="J39" s="17" t="s">
        <v>758</v>
      </c>
      <c r="K39" s="25" t="s">
        <v>759</v>
      </c>
      <c r="L39" s="25" t="s">
        <v>648</v>
      </c>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row>
    <row r="40" spans="1:46" s="11" customFormat="1" ht="21.75" customHeight="1" x14ac:dyDescent="0.2">
      <c r="A40" s="18" t="s">
        <v>128</v>
      </c>
      <c r="B40" s="16" t="s">
        <v>712</v>
      </c>
      <c r="C40" s="17" t="s">
        <v>116</v>
      </c>
      <c r="D40" s="16" t="s">
        <v>92</v>
      </c>
      <c r="E40" s="17" t="s">
        <v>117</v>
      </c>
      <c r="F40" s="17" t="s">
        <v>118</v>
      </c>
      <c r="G40" s="17" t="s">
        <v>479</v>
      </c>
      <c r="H40" s="17">
        <v>37000</v>
      </c>
      <c r="I40" s="17">
        <f t="shared" si="2"/>
        <v>44030</v>
      </c>
      <c r="J40" s="17" t="s">
        <v>758</v>
      </c>
      <c r="K40" s="25" t="s">
        <v>759</v>
      </c>
      <c r="L40" s="25" t="s">
        <v>648</v>
      </c>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row>
    <row r="41" spans="1:46" s="7" customFormat="1" ht="33.75" customHeight="1" x14ac:dyDescent="0.2">
      <c r="A41" s="18" t="s">
        <v>129</v>
      </c>
      <c r="B41" s="16" t="s">
        <v>9</v>
      </c>
      <c r="C41" s="17" t="s">
        <v>480</v>
      </c>
      <c r="D41" s="16" t="s">
        <v>92</v>
      </c>
      <c r="E41" s="17" t="s">
        <v>481</v>
      </c>
      <c r="F41" s="17" t="s">
        <v>485</v>
      </c>
      <c r="G41" s="17" t="s">
        <v>479</v>
      </c>
      <c r="H41" s="17">
        <v>1000</v>
      </c>
      <c r="I41" s="17">
        <f t="shared" si="2"/>
        <v>1190</v>
      </c>
      <c r="J41" s="17" t="s">
        <v>829</v>
      </c>
      <c r="K41" s="25" t="s">
        <v>759</v>
      </c>
      <c r="L41" s="25" t="s">
        <v>649</v>
      </c>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row>
    <row r="42" spans="1:46" s="7" customFormat="1" ht="17.25" customHeight="1" x14ac:dyDescent="0.2">
      <c r="A42" s="19"/>
      <c r="B42" s="45" t="s">
        <v>92</v>
      </c>
      <c r="C42" s="45"/>
      <c r="D42" s="42" t="s">
        <v>447</v>
      </c>
      <c r="E42" s="44"/>
      <c r="F42" s="44"/>
      <c r="G42" s="43"/>
      <c r="H42" s="20">
        <f>SUM(H33:H41)</f>
        <v>319500</v>
      </c>
      <c r="I42" s="20">
        <f>SUM(I33:I41)</f>
        <v>346005</v>
      </c>
      <c r="J42" s="17"/>
      <c r="K42" s="25"/>
      <c r="L42" s="25"/>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row>
    <row r="43" spans="1:46" s="7" customFormat="1" ht="60" x14ac:dyDescent="0.2">
      <c r="A43" s="18" t="s">
        <v>133</v>
      </c>
      <c r="B43" s="16" t="s">
        <v>9</v>
      </c>
      <c r="C43" s="17" t="s">
        <v>120</v>
      </c>
      <c r="D43" s="16" t="s">
        <v>121</v>
      </c>
      <c r="E43" s="17" t="s">
        <v>122</v>
      </c>
      <c r="F43" s="17" t="s">
        <v>123</v>
      </c>
      <c r="G43" s="17" t="s">
        <v>722</v>
      </c>
      <c r="H43" s="17">
        <v>300000</v>
      </c>
      <c r="I43" s="17">
        <f t="shared" ref="I43:I55" si="3">H43*1.19</f>
        <v>357000</v>
      </c>
      <c r="J43" s="17" t="s">
        <v>706</v>
      </c>
      <c r="K43" s="25" t="s">
        <v>759</v>
      </c>
      <c r="L43" s="25" t="s">
        <v>649</v>
      </c>
      <c r="X43" s="32"/>
      <c r="Y43" s="32"/>
      <c r="Z43" s="32"/>
      <c r="AA43" s="32"/>
      <c r="AB43" s="32"/>
      <c r="AC43" s="32"/>
      <c r="AD43" s="32"/>
      <c r="AE43" s="32"/>
      <c r="AF43" s="32"/>
      <c r="AG43" s="32"/>
      <c r="AH43" s="32"/>
      <c r="AI43" s="32"/>
      <c r="AJ43" s="32"/>
      <c r="AK43" s="32"/>
      <c r="AL43" s="32"/>
      <c r="AM43" s="32"/>
      <c r="AN43" s="32"/>
      <c r="AO43" s="32"/>
      <c r="AP43" s="32"/>
      <c r="AQ43" s="32"/>
      <c r="AR43" s="32"/>
      <c r="AS43" s="32"/>
      <c r="AT43" s="32"/>
    </row>
    <row r="44" spans="1:46" s="7" customFormat="1" ht="42" customHeight="1" x14ac:dyDescent="0.2">
      <c r="A44" s="18" t="s">
        <v>136</v>
      </c>
      <c r="B44" s="16" t="s">
        <v>9</v>
      </c>
      <c r="C44" s="17" t="s">
        <v>125</v>
      </c>
      <c r="D44" s="16" t="s">
        <v>121</v>
      </c>
      <c r="E44" s="17" t="s">
        <v>126</v>
      </c>
      <c r="F44" s="17" t="s">
        <v>127</v>
      </c>
      <c r="G44" s="17" t="s">
        <v>479</v>
      </c>
      <c r="H44" s="17">
        <v>80000</v>
      </c>
      <c r="I44" s="17">
        <f t="shared" si="3"/>
        <v>95200</v>
      </c>
      <c r="J44" s="17" t="s">
        <v>758</v>
      </c>
      <c r="K44" s="25" t="s">
        <v>759</v>
      </c>
      <c r="L44" s="25" t="s">
        <v>649</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row>
    <row r="45" spans="1:46" s="7" customFormat="1" ht="43.5" customHeight="1" x14ac:dyDescent="0.2">
      <c r="A45" s="18" t="s">
        <v>139</v>
      </c>
      <c r="B45" s="16" t="s">
        <v>9</v>
      </c>
      <c r="C45" s="17" t="s">
        <v>130</v>
      </c>
      <c r="D45" s="16" t="s">
        <v>121</v>
      </c>
      <c r="E45" s="17" t="s">
        <v>131</v>
      </c>
      <c r="F45" s="17" t="s">
        <v>132</v>
      </c>
      <c r="G45" s="17" t="s">
        <v>479</v>
      </c>
      <c r="H45" s="17">
        <v>90000</v>
      </c>
      <c r="I45" s="17">
        <f t="shared" si="3"/>
        <v>107100</v>
      </c>
      <c r="J45" s="17" t="s">
        <v>758</v>
      </c>
      <c r="K45" s="25" t="s">
        <v>759</v>
      </c>
      <c r="L45" s="25" t="s">
        <v>649</v>
      </c>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row>
    <row r="46" spans="1:46" s="7" customFormat="1" ht="42" customHeight="1" x14ac:dyDescent="0.2">
      <c r="A46" s="18" t="s">
        <v>142</v>
      </c>
      <c r="B46" s="16" t="s">
        <v>9</v>
      </c>
      <c r="C46" s="22" t="s">
        <v>134</v>
      </c>
      <c r="D46" s="16" t="s">
        <v>121</v>
      </c>
      <c r="E46" s="17" t="s">
        <v>135</v>
      </c>
      <c r="F46" s="17" t="s">
        <v>477</v>
      </c>
      <c r="G46" s="17" t="s">
        <v>479</v>
      </c>
      <c r="H46" s="17">
        <v>2000</v>
      </c>
      <c r="I46" s="17">
        <f t="shared" si="3"/>
        <v>2380</v>
      </c>
      <c r="J46" s="17" t="s">
        <v>829</v>
      </c>
      <c r="K46" s="25" t="s">
        <v>759</v>
      </c>
      <c r="L46" s="25" t="s">
        <v>649</v>
      </c>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row>
    <row r="47" spans="1:46" s="7" customFormat="1" ht="18.75" customHeight="1" x14ac:dyDescent="0.2">
      <c r="A47" s="18" t="s">
        <v>146</v>
      </c>
      <c r="B47" s="16" t="s">
        <v>712</v>
      </c>
      <c r="C47" s="22" t="s">
        <v>657</v>
      </c>
      <c r="D47" s="16" t="s">
        <v>121</v>
      </c>
      <c r="E47" s="17" t="s">
        <v>137</v>
      </c>
      <c r="F47" s="17" t="s">
        <v>138</v>
      </c>
      <c r="G47" s="17" t="s">
        <v>479</v>
      </c>
      <c r="H47" s="17">
        <v>20000</v>
      </c>
      <c r="I47" s="17">
        <f t="shared" si="3"/>
        <v>23800</v>
      </c>
      <c r="J47" s="17" t="s">
        <v>829</v>
      </c>
      <c r="K47" s="25" t="s">
        <v>759</v>
      </c>
      <c r="L47" s="25" t="s">
        <v>648</v>
      </c>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row>
    <row r="48" spans="1:46" s="7" customFormat="1" ht="30" customHeight="1" x14ac:dyDescent="0.2">
      <c r="A48" s="18" t="s">
        <v>148</v>
      </c>
      <c r="B48" s="16" t="s">
        <v>9</v>
      </c>
      <c r="C48" s="17" t="s">
        <v>723</v>
      </c>
      <c r="D48" s="16" t="s">
        <v>121</v>
      </c>
      <c r="E48" s="17" t="s">
        <v>140</v>
      </c>
      <c r="F48" s="17" t="s">
        <v>141</v>
      </c>
      <c r="G48" s="17" t="s">
        <v>479</v>
      </c>
      <c r="H48" s="17">
        <v>30000</v>
      </c>
      <c r="I48" s="17">
        <f t="shared" si="3"/>
        <v>35700</v>
      </c>
      <c r="J48" s="17" t="s">
        <v>829</v>
      </c>
      <c r="K48" s="25" t="s">
        <v>759</v>
      </c>
      <c r="L48" s="25" t="s">
        <v>649</v>
      </c>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row>
    <row r="49" spans="1:46" s="13" customFormat="1" ht="31.5" customHeight="1" x14ac:dyDescent="0.2">
      <c r="A49" s="18" t="s">
        <v>151</v>
      </c>
      <c r="B49" s="16" t="s">
        <v>9</v>
      </c>
      <c r="C49" s="17" t="s">
        <v>498</v>
      </c>
      <c r="D49" s="16" t="s">
        <v>121</v>
      </c>
      <c r="E49" s="17" t="s">
        <v>549</v>
      </c>
      <c r="F49" s="17" t="s">
        <v>550</v>
      </c>
      <c r="G49" s="17" t="s">
        <v>479</v>
      </c>
      <c r="H49" s="17">
        <v>15000</v>
      </c>
      <c r="I49" s="17">
        <f t="shared" si="3"/>
        <v>17850</v>
      </c>
      <c r="J49" s="17" t="s">
        <v>758</v>
      </c>
      <c r="K49" s="25" t="s">
        <v>759</v>
      </c>
      <c r="L49" s="25" t="s">
        <v>648</v>
      </c>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row>
    <row r="50" spans="1:46" s="11" customFormat="1" ht="36" x14ac:dyDescent="0.2">
      <c r="A50" s="18" t="s">
        <v>154</v>
      </c>
      <c r="B50" s="16" t="s">
        <v>712</v>
      </c>
      <c r="C50" s="17" t="s">
        <v>143</v>
      </c>
      <c r="D50" s="16" t="s">
        <v>121</v>
      </c>
      <c r="E50" s="17" t="s">
        <v>144</v>
      </c>
      <c r="F50" s="17" t="s">
        <v>145</v>
      </c>
      <c r="G50" s="17" t="s">
        <v>479</v>
      </c>
      <c r="H50" s="17">
        <v>60000</v>
      </c>
      <c r="I50" s="17">
        <f t="shared" si="3"/>
        <v>71400</v>
      </c>
      <c r="J50" s="17" t="s">
        <v>706</v>
      </c>
      <c r="K50" s="25" t="s">
        <v>759</v>
      </c>
      <c r="L50" s="25" t="s">
        <v>648</v>
      </c>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s="11" customFormat="1" ht="42" customHeight="1" x14ac:dyDescent="0.2">
      <c r="A51" s="18" t="s">
        <v>158</v>
      </c>
      <c r="B51" s="16" t="s">
        <v>712</v>
      </c>
      <c r="C51" s="17" t="s">
        <v>147</v>
      </c>
      <c r="D51" s="16" t="s">
        <v>121</v>
      </c>
      <c r="E51" s="17" t="s">
        <v>580</v>
      </c>
      <c r="F51" s="17" t="s">
        <v>581</v>
      </c>
      <c r="G51" s="17" t="s">
        <v>479</v>
      </c>
      <c r="H51" s="17">
        <v>40000</v>
      </c>
      <c r="I51" s="17">
        <f t="shared" si="3"/>
        <v>47600</v>
      </c>
      <c r="J51" s="17" t="s">
        <v>706</v>
      </c>
      <c r="K51" s="25" t="s">
        <v>759</v>
      </c>
      <c r="L51" s="25" t="s">
        <v>648</v>
      </c>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row>
    <row r="52" spans="1:46" s="7" customFormat="1" ht="43.5" customHeight="1" x14ac:dyDescent="0.2">
      <c r="A52" s="18" t="s">
        <v>160</v>
      </c>
      <c r="B52" s="16" t="s">
        <v>187</v>
      </c>
      <c r="C52" s="17" t="s">
        <v>149</v>
      </c>
      <c r="D52" s="16" t="s">
        <v>121</v>
      </c>
      <c r="E52" s="17" t="s">
        <v>150</v>
      </c>
      <c r="F52" s="17" t="s">
        <v>839</v>
      </c>
      <c r="G52" s="17" t="s">
        <v>479</v>
      </c>
      <c r="H52" s="17">
        <v>75000</v>
      </c>
      <c r="I52" s="17">
        <f t="shared" si="3"/>
        <v>89250</v>
      </c>
      <c r="J52" s="17" t="s">
        <v>758</v>
      </c>
      <c r="K52" s="25" t="s">
        <v>759</v>
      </c>
      <c r="L52" s="25" t="s">
        <v>649</v>
      </c>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row>
    <row r="53" spans="1:46" s="11" customFormat="1" ht="48" x14ac:dyDescent="0.2">
      <c r="A53" s="18" t="s">
        <v>163</v>
      </c>
      <c r="B53" s="16" t="s">
        <v>712</v>
      </c>
      <c r="C53" s="17" t="s">
        <v>152</v>
      </c>
      <c r="D53" s="16" t="s">
        <v>121</v>
      </c>
      <c r="E53" s="17" t="s">
        <v>153</v>
      </c>
      <c r="F53" s="17" t="s">
        <v>476</v>
      </c>
      <c r="G53" s="17" t="s">
        <v>479</v>
      </c>
      <c r="H53" s="17">
        <v>90000</v>
      </c>
      <c r="I53" s="17">
        <f t="shared" si="3"/>
        <v>107100</v>
      </c>
      <c r="J53" s="17" t="s">
        <v>758</v>
      </c>
      <c r="K53" s="25" t="s">
        <v>759</v>
      </c>
      <c r="L53" s="25" t="s">
        <v>649</v>
      </c>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row>
    <row r="54" spans="1:46" s="11" customFormat="1" ht="30" customHeight="1" x14ac:dyDescent="0.2">
      <c r="A54" s="18" t="s">
        <v>167</v>
      </c>
      <c r="B54" s="16" t="s">
        <v>712</v>
      </c>
      <c r="C54" s="17" t="s">
        <v>497</v>
      </c>
      <c r="D54" s="16" t="s">
        <v>121</v>
      </c>
      <c r="E54" s="17" t="s">
        <v>551</v>
      </c>
      <c r="F54" s="17" t="s">
        <v>552</v>
      </c>
      <c r="G54" s="17" t="s">
        <v>479</v>
      </c>
      <c r="H54" s="17">
        <v>15000</v>
      </c>
      <c r="I54" s="17">
        <f t="shared" si="3"/>
        <v>17850</v>
      </c>
      <c r="J54" s="17" t="s">
        <v>829</v>
      </c>
      <c r="K54" s="25" t="s">
        <v>759</v>
      </c>
      <c r="L54" s="25" t="s">
        <v>649</v>
      </c>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s="11" customFormat="1" ht="29.25" customHeight="1" x14ac:dyDescent="0.2">
      <c r="A55" s="18" t="s">
        <v>171</v>
      </c>
      <c r="B55" s="16" t="s">
        <v>712</v>
      </c>
      <c r="C55" s="17" t="s">
        <v>155</v>
      </c>
      <c r="D55" s="16" t="s">
        <v>121</v>
      </c>
      <c r="E55" s="17" t="s">
        <v>156</v>
      </c>
      <c r="F55" s="17" t="s">
        <v>157</v>
      </c>
      <c r="G55" s="17" t="s">
        <v>770</v>
      </c>
      <c r="H55" s="17">
        <v>60000</v>
      </c>
      <c r="I55" s="17">
        <f t="shared" si="3"/>
        <v>71400</v>
      </c>
      <c r="J55" s="17" t="s">
        <v>758</v>
      </c>
      <c r="K55" s="25" t="s">
        <v>759</v>
      </c>
      <c r="L55" s="25" t="s">
        <v>648</v>
      </c>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row>
    <row r="56" spans="1:46" s="11" customFormat="1" ht="31.5" customHeight="1" x14ac:dyDescent="0.2">
      <c r="A56" s="18" t="s">
        <v>175</v>
      </c>
      <c r="B56" s="16" t="s">
        <v>712</v>
      </c>
      <c r="C56" s="17" t="s">
        <v>164</v>
      </c>
      <c r="D56" s="16" t="s">
        <v>121</v>
      </c>
      <c r="E56" s="17" t="s">
        <v>165</v>
      </c>
      <c r="F56" s="17" t="s">
        <v>166</v>
      </c>
      <c r="G56" s="17" t="s">
        <v>479</v>
      </c>
      <c r="H56" s="17">
        <v>5000</v>
      </c>
      <c r="I56" s="17">
        <f t="shared" ref="I56:I71" si="4">H56*1.19</f>
        <v>5950</v>
      </c>
      <c r="J56" s="17" t="s">
        <v>706</v>
      </c>
      <c r="K56" s="25" t="s">
        <v>759</v>
      </c>
      <c r="L56" s="25" t="s">
        <v>649</v>
      </c>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row>
    <row r="57" spans="1:46" s="11" customFormat="1" ht="54" customHeight="1" x14ac:dyDescent="0.2">
      <c r="A57" s="18" t="s">
        <v>177</v>
      </c>
      <c r="B57" s="16" t="s">
        <v>9</v>
      </c>
      <c r="C57" s="17" t="s">
        <v>168</v>
      </c>
      <c r="D57" s="16" t="s">
        <v>121</v>
      </c>
      <c r="E57" s="17" t="s">
        <v>169</v>
      </c>
      <c r="F57" s="17" t="s">
        <v>170</v>
      </c>
      <c r="G57" s="17" t="s">
        <v>479</v>
      </c>
      <c r="H57" s="17">
        <v>2000</v>
      </c>
      <c r="I57" s="17">
        <f t="shared" si="4"/>
        <v>2380</v>
      </c>
      <c r="J57" s="17" t="s">
        <v>829</v>
      </c>
      <c r="K57" s="25" t="s">
        <v>759</v>
      </c>
      <c r="L57" s="25" t="s">
        <v>648</v>
      </c>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8" spans="1:46" s="11" customFormat="1" ht="30" customHeight="1" x14ac:dyDescent="0.2">
      <c r="A58" s="18" t="s">
        <v>181</v>
      </c>
      <c r="B58" s="16" t="s">
        <v>9</v>
      </c>
      <c r="C58" s="17" t="s">
        <v>172</v>
      </c>
      <c r="D58" s="16" t="s">
        <v>121</v>
      </c>
      <c r="E58" s="17" t="s">
        <v>173</v>
      </c>
      <c r="F58" s="17" t="s">
        <v>174</v>
      </c>
      <c r="G58" s="17" t="s">
        <v>479</v>
      </c>
      <c r="H58" s="17">
        <v>7800</v>
      </c>
      <c r="I58" s="17">
        <f t="shared" si="4"/>
        <v>9282</v>
      </c>
      <c r="J58" s="17" t="s">
        <v>758</v>
      </c>
      <c r="K58" s="25" t="s">
        <v>759</v>
      </c>
      <c r="L58" s="25" t="s">
        <v>649</v>
      </c>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row>
    <row r="59" spans="1:46" s="11" customFormat="1" ht="35.25" customHeight="1" x14ac:dyDescent="0.2">
      <c r="A59" s="18" t="s">
        <v>182</v>
      </c>
      <c r="B59" s="16" t="s">
        <v>712</v>
      </c>
      <c r="C59" s="17" t="s">
        <v>176</v>
      </c>
      <c r="D59" s="16" t="s">
        <v>121</v>
      </c>
      <c r="E59" s="17" t="s">
        <v>169</v>
      </c>
      <c r="F59" s="17" t="s">
        <v>170</v>
      </c>
      <c r="G59" s="17" t="s">
        <v>479</v>
      </c>
      <c r="H59" s="17">
        <v>31000</v>
      </c>
      <c r="I59" s="17">
        <f t="shared" si="4"/>
        <v>36890</v>
      </c>
      <c r="J59" s="17" t="s">
        <v>758</v>
      </c>
      <c r="K59" s="25" t="s">
        <v>759</v>
      </c>
      <c r="L59" s="25" t="s">
        <v>648</v>
      </c>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row>
    <row r="60" spans="1:46" s="28" customFormat="1" ht="24" x14ac:dyDescent="0.2">
      <c r="A60" s="18" t="s">
        <v>186</v>
      </c>
      <c r="B60" s="16" t="s">
        <v>712</v>
      </c>
      <c r="C60" s="17" t="s">
        <v>178</v>
      </c>
      <c r="D60" s="16" t="s">
        <v>121</v>
      </c>
      <c r="E60" s="17" t="s">
        <v>179</v>
      </c>
      <c r="F60" s="17" t="s">
        <v>180</v>
      </c>
      <c r="G60" s="17" t="s">
        <v>479</v>
      </c>
      <c r="H60" s="17">
        <v>2000</v>
      </c>
      <c r="I60" s="17">
        <f t="shared" si="4"/>
        <v>2380</v>
      </c>
      <c r="J60" s="17" t="s">
        <v>829</v>
      </c>
      <c r="K60" s="25" t="s">
        <v>759</v>
      </c>
      <c r="L60" s="25" t="s">
        <v>649</v>
      </c>
      <c r="M60" s="32"/>
      <c r="N60" s="33"/>
      <c r="O60" s="33"/>
      <c r="P60" s="33"/>
      <c r="Q60" s="33"/>
      <c r="R60" s="33"/>
      <c r="S60" s="33"/>
      <c r="T60" s="33"/>
      <c r="U60" s="33"/>
      <c r="V60" s="33"/>
      <c r="W60" s="33"/>
      <c r="X60" s="33"/>
      <c r="Y60" s="33"/>
      <c r="Z60" s="33"/>
      <c r="AA60" s="33"/>
      <c r="AB60" s="33"/>
      <c r="AC60" s="33"/>
      <c r="AD60" s="32"/>
      <c r="AE60" s="33"/>
      <c r="AF60" s="33"/>
      <c r="AG60" s="33"/>
      <c r="AH60" s="33"/>
      <c r="AI60" s="33"/>
      <c r="AJ60" s="33"/>
      <c r="AK60" s="33"/>
      <c r="AL60" s="33"/>
      <c r="AM60" s="33"/>
      <c r="AN60" s="33"/>
      <c r="AO60" s="33"/>
      <c r="AP60" s="33"/>
      <c r="AQ60" s="33"/>
      <c r="AR60" s="33"/>
      <c r="AS60" s="33"/>
      <c r="AT60" s="33"/>
    </row>
    <row r="61" spans="1:46" s="11" customFormat="1" ht="60" x14ac:dyDescent="0.2">
      <c r="A61" s="18" t="s">
        <v>189</v>
      </c>
      <c r="B61" s="16" t="s">
        <v>712</v>
      </c>
      <c r="C61" s="17" t="s">
        <v>582</v>
      </c>
      <c r="D61" s="16" t="s">
        <v>121</v>
      </c>
      <c r="E61" s="17" t="s">
        <v>161</v>
      </c>
      <c r="F61" s="17" t="s">
        <v>162</v>
      </c>
      <c r="G61" s="17" t="s">
        <v>479</v>
      </c>
      <c r="H61" s="17">
        <v>20000</v>
      </c>
      <c r="I61" s="17">
        <f t="shared" si="4"/>
        <v>23800</v>
      </c>
      <c r="J61" s="17" t="s">
        <v>829</v>
      </c>
      <c r="K61" s="25" t="s">
        <v>759</v>
      </c>
      <c r="L61" s="25" t="s">
        <v>648</v>
      </c>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46" s="7" customFormat="1" ht="36" x14ac:dyDescent="0.2">
      <c r="A62" s="18" t="s">
        <v>509</v>
      </c>
      <c r="B62" s="16" t="s">
        <v>9</v>
      </c>
      <c r="C62" s="17" t="s">
        <v>183</v>
      </c>
      <c r="D62" s="16" t="s">
        <v>121</v>
      </c>
      <c r="E62" s="17" t="s">
        <v>184</v>
      </c>
      <c r="F62" s="17" t="s">
        <v>185</v>
      </c>
      <c r="G62" s="17" t="s">
        <v>479</v>
      </c>
      <c r="H62" s="17">
        <v>20000</v>
      </c>
      <c r="I62" s="17">
        <f t="shared" si="4"/>
        <v>23800</v>
      </c>
      <c r="J62" s="17" t="s">
        <v>758</v>
      </c>
      <c r="K62" s="25" t="s">
        <v>759</v>
      </c>
      <c r="L62" s="25" t="s">
        <v>649</v>
      </c>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row>
    <row r="63" spans="1:46" s="7" customFormat="1" ht="30" customHeight="1" x14ac:dyDescent="0.2">
      <c r="A63" s="18" t="s">
        <v>191</v>
      </c>
      <c r="B63" s="16" t="s">
        <v>187</v>
      </c>
      <c r="C63" s="17" t="s">
        <v>188</v>
      </c>
      <c r="D63" s="16" t="s">
        <v>121</v>
      </c>
      <c r="E63" s="17" t="s">
        <v>156</v>
      </c>
      <c r="F63" s="17" t="s">
        <v>157</v>
      </c>
      <c r="G63" s="17" t="s">
        <v>479</v>
      </c>
      <c r="H63" s="17">
        <v>3000</v>
      </c>
      <c r="I63" s="17">
        <f t="shared" si="4"/>
        <v>3570</v>
      </c>
      <c r="J63" s="17" t="s">
        <v>829</v>
      </c>
      <c r="K63" s="25" t="s">
        <v>759</v>
      </c>
      <c r="L63" s="25" t="s">
        <v>649</v>
      </c>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46" s="28" customFormat="1" ht="24" x14ac:dyDescent="0.2">
      <c r="A64" s="18" t="s">
        <v>194</v>
      </c>
      <c r="B64" s="16" t="s">
        <v>505</v>
      </c>
      <c r="C64" s="17" t="s">
        <v>190</v>
      </c>
      <c r="D64" s="16" t="s">
        <v>121</v>
      </c>
      <c r="E64" s="17" t="s">
        <v>156</v>
      </c>
      <c r="F64" s="17" t="s">
        <v>157</v>
      </c>
      <c r="G64" s="17" t="s">
        <v>479</v>
      </c>
      <c r="H64" s="17">
        <v>7000</v>
      </c>
      <c r="I64" s="17">
        <f t="shared" si="4"/>
        <v>8330</v>
      </c>
      <c r="J64" s="17" t="s">
        <v>758</v>
      </c>
      <c r="K64" s="25" t="s">
        <v>759</v>
      </c>
      <c r="L64" s="25" t="s">
        <v>648</v>
      </c>
      <c r="M64" s="32"/>
      <c r="N64" s="33"/>
      <c r="O64" s="33"/>
      <c r="P64" s="33"/>
      <c r="Q64" s="33"/>
      <c r="R64" s="33"/>
      <c r="S64" s="33"/>
      <c r="T64" s="33"/>
      <c r="U64" s="33"/>
      <c r="V64" s="33"/>
      <c r="W64" s="33"/>
      <c r="X64" s="33"/>
      <c r="Y64" s="33"/>
      <c r="Z64" s="33"/>
      <c r="AA64" s="33"/>
      <c r="AB64" s="33"/>
      <c r="AC64" s="33"/>
      <c r="AD64" s="32"/>
      <c r="AE64" s="33"/>
      <c r="AF64" s="33"/>
      <c r="AG64" s="33"/>
      <c r="AH64" s="33"/>
      <c r="AI64" s="33"/>
      <c r="AJ64" s="33"/>
      <c r="AK64" s="33"/>
      <c r="AL64" s="33"/>
      <c r="AM64" s="33"/>
      <c r="AN64" s="33"/>
      <c r="AO64" s="33"/>
      <c r="AP64" s="33"/>
      <c r="AQ64" s="33"/>
      <c r="AR64" s="33"/>
      <c r="AS64" s="33"/>
      <c r="AT64" s="33"/>
    </row>
    <row r="65" spans="1:46" s="7" customFormat="1" ht="24" x14ac:dyDescent="0.2">
      <c r="A65" s="18" t="s">
        <v>199</v>
      </c>
      <c r="B65" s="16" t="s">
        <v>187</v>
      </c>
      <c r="C65" s="17" t="s">
        <v>694</v>
      </c>
      <c r="D65" s="16" t="s">
        <v>121</v>
      </c>
      <c r="E65" s="17" t="s">
        <v>571</v>
      </c>
      <c r="F65" s="17" t="s">
        <v>572</v>
      </c>
      <c r="G65" s="17" t="s">
        <v>479</v>
      </c>
      <c r="H65" s="17">
        <v>60000</v>
      </c>
      <c r="I65" s="17">
        <f t="shared" si="4"/>
        <v>71400</v>
      </c>
      <c r="J65" s="17" t="s">
        <v>829</v>
      </c>
      <c r="K65" s="25" t="s">
        <v>759</v>
      </c>
      <c r="L65" s="25" t="s">
        <v>649</v>
      </c>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row>
    <row r="66" spans="1:46" s="11" customFormat="1" ht="24" x14ac:dyDescent="0.2">
      <c r="A66" s="18" t="s">
        <v>203</v>
      </c>
      <c r="B66" s="16" t="s">
        <v>712</v>
      </c>
      <c r="C66" s="17" t="s">
        <v>502</v>
      </c>
      <c r="D66" s="16" t="s">
        <v>121</v>
      </c>
      <c r="E66" s="17" t="s">
        <v>503</v>
      </c>
      <c r="F66" s="17" t="s">
        <v>504</v>
      </c>
      <c r="G66" s="17" t="s">
        <v>479</v>
      </c>
      <c r="H66" s="17">
        <v>16000</v>
      </c>
      <c r="I66" s="17">
        <f t="shared" si="4"/>
        <v>19040</v>
      </c>
      <c r="J66" s="17" t="s">
        <v>812</v>
      </c>
      <c r="K66" s="25" t="s">
        <v>759</v>
      </c>
      <c r="L66" s="25" t="s">
        <v>649</v>
      </c>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row>
    <row r="67" spans="1:46" s="7" customFormat="1" ht="36" x14ac:dyDescent="0.2">
      <c r="A67" s="18" t="s">
        <v>207</v>
      </c>
      <c r="B67" s="16" t="s">
        <v>9</v>
      </c>
      <c r="C67" s="17" t="s">
        <v>216</v>
      </c>
      <c r="D67" s="16" t="s">
        <v>121</v>
      </c>
      <c r="E67" s="17" t="s">
        <v>217</v>
      </c>
      <c r="F67" s="17" t="s">
        <v>218</v>
      </c>
      <c r="G67" s="17" t="s">
        <v>479</v>
      </c>
      <c r="H67" s="17">
        <v>15000</v>
      </c>
      <c r="I67" s="17">
        <f t="shared" si="4"/>
        <v>17850</v>
      </c>
      <c r="J67" s="17" t="s">
        <v>758</v>
      </c>
      <c r="K67" s="25" t="s">
        <v>759</v>
      </c>
      <c r="L67" s="25" t="s">
        <v>648</v>
      </c>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row>
    <row r="68" spans="1:46" s="7" customFormat="1" ht="36" x14ac:dyDescent="0.2">
      <c r="A68" s="18" t="s">
        <v>211</v>
      </c>
      <c r="B68" s="16" t="s">
        <v>712</v>
      </c>
      <c r="C68" s="17" t="s">
        <v>637</v>
      </c>
      <c r="D68" s="16" t="s">
        <v>121</v>
      </c>
      <c r="E68" s="17" t="s">
        <v>192</v>
      </c>
      <c r="F68" s="17" t="s">
        <v>193</v>
      </c>
      <c r="G68" s="17" t="s">
        <v>479</v>
      </c>
      <c r="H68" s="17">
        <v>3000</v>
      </c>
      <c r="I68" s="17">
        <f t="shared" si="4"/>
        <v>3570</v>
      </c>
      <c r="J68" s="17" t="s">
        <v>758</v>
      </c>
      <c r="K68" s="25" t="s">
        <v>759</v>
      </c>
      <c r="L68" s="25" t="s">
        <v>648</v>
      </c>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row>
    <row r="69" spans="1:46" s="7" customFormat="1" ht="36" x14ac:dyDescent="0.2">
      <c r="A69" s="18" t="s">
        <v>215</v>
      </c>
      <c r="B69" s="16" t="s">
        <v>712</v>
      </c>
      <c r="C69" s="17" t="s">
        <v>638</v>
      </c>
      <c r="D69" s="16" t="s">
        <v>121</v>
      </c>
      <c r="E69" s="17" t="s">
        <v>192</v>
      </c>
      <c r="F69" s="17" t="s">
        <v>193</v>
      </c>
      <c r="G69" s="17" t="s">
        <v>479</v>
      </c>
      <c r="H69" s="17">
        <v>4100</v>
      </c>
      <c r="I69" s="17">
        <f t="shared" si="4"/>
        <v>4879</v>
      </c>
      <c r="J69" s="17" t="s">
        <v>758</v>
      </c>
      <c r="K69" s="25" t="s">
        <v>759</v>
      </c>
      <c r="L69" s="25" t="s">
        <v>648</v>
      </c>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row>
    <row r="70" spans="1:46" s="7" customFormat="1" ht="33" customHeight="1" x14ac:dyDescent="0.2">
      <c r="A70" s="18" t="s">
        <v>786</v>
      </c>
      <c r="B70" s="16" t="s">
        <v>712</v>
      </c>
      <c r="C70" s="17" t="s">
        <v>724</v>
      </c>
      <c r="D70" s="16" t="s">
        <v>121</v>
      </c>
      <c r="E70" s="17" t="s">
        <v>337</v>
      </c>
      <c r="F70" s="17" t="s">
        <v>338</v>
      </c>
      <c r="G70" s="17" t="s">
        <v>479</v>
      </c>
      <c r="H70" s="17">
        <v>12000</v>
      </c>
      <c r="I70" s="17">
        <f t="shared" si="4"/>
        <v>14280</v>
      </c>
      <c r="J70" s="17" t="s">
        <v>758</v>
      </c>
      <c r="K70" s="25" t="s">
        <v>759</v>
      </c>
      <c r="L70" s="25" t="s">
        <v>649</v>
      </c>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1:46" s="7" customFormat="1" ht="42.75" customHeight="1" x14ac:dyDescent="0.2">
      <c r="A71" s="18" t="s">
        <v>661</v>
      </c>
      <c r="B71" s="16" t="s">
        <v>9</v>
      </c>
      <c r="C71" s="17" t="s">
        <v>767</v>
      </c>
      <c r="D71" s="16" t="s">
        <v>121</v>
      </c>
      <c r="E71" s="17" t="s">
        <v>778</v>
      </c>
      <c r="F71" s="17" t="s">
        <v>779</v>
      </c>
      <c r="G71" s="17" t="s">
        <v>479</v>
      </c>
      <c r="H71" s="17">
        <v>5000</v>
      </c>
      <c r="I71" s="17">
        <f t="shared" si="4"/>
        <v>5950</v>
      </c>
      <c r="J71" s="17" t="s">
        <v>829</v>
      </c>
      <c r="K71" s="25" t="s">
        <v>759</v>
      </c>
      <c r="L71" s="25" t="s">
        <v>648</v>
      </c>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row>
    <row r="72" spans="1:46" s="7" customFormat="1" ht="24" customHeight="1" x14ac:dyDescent="0.2">
      <c r="A72" s="18"/>
      <c r="B72" s="45" t="s">
        <v>121</v>
      </c>
      <c r="C72" s="45"/>
      <c r="D72" s="45" t="s">
        <v>448</v>
      </c>
      <c r="E72" s="45"/>
      <c r="F72" s="45"/>
      <c r="G72" s="45"/>
      <c r="H72" s="20">
        <f>SUM(H43:H71)</f>
        <v>1089900</v>
      </c>
      <c r="I72" s="20">
        <f>SUM(I43:I71)</f>
        <v>1296981</v>
      </c>
      <c r="J72" s="20"/>
      <c r="K72" s="25"/>
      <c r="L72" s="25"/>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s="7" customFormat="1" ht="24" x14ac:dyDescent="0.2">
      <c r="A73" s="18" t="s">
        <v>223</v>
      </c>
      <c r="B73" s="16" t="s">
        <v>9</v>
      </c>
      <c r="C73" s="17" t="s">
        <v>195</v>
      </c>
      <c r="D73" s="16" t="s">
        <v>196</v>
      </c>
      <c r="E73" s="17" t="s">
        <v>197</v>
      </c>
      <c r="F73" s="17" t="s">
        <v>198</v>
      </c>
      <c r="G73" s="17" t="s">
        <v>479</v>
      </c>
      <c r="H73" s="17">
        <v>4000</v>
      </c>
      <c r="I73" s="17">
        <f t="shared" ref="I73:I123" si="5">H73*1.19</f>
        <v>4760</v>
      </c>
      <c r="J73" s="17" t="s">
        <v>706</v>
      </c>
      <c r="K73" s="25" t="s">
        <v>759</v>
      </c>
      <c r="L73" s="25" t="s">
        <v>649</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s="7" customFormat="1" ht="28.5" customHeight="1" x14ac:dyDescent="0.2">
      <c r="A74" s="18" t="s">
        <v>226</v>
      </c>
      <c r="B74" s="16" t="s">
        <v>696</v>
      </c>
      <c r="C74" s="17" t="s">
        <v>200</v>
      </c>
      <c r="D74" s="16" t="s">
        <v>196</v>
      </c>
      <c r="E74" s="17" t="s">
        <v>201</v>
      </c>
      <c r="F74" s="17" t="s">
        <v>202</v>
      </c>
      <c r="G74" s="17" t="s">
        <v>479</v>
      </c>
      <c r="H74" s="17">
        <v>3000</v>
      </c>
      <c r="I74" s="17">
        <f t="shared" si="5"/>
        <v>3570</v>
      </c>
      <c r="J74" s="17" t="s">
        <v>706</v>
      </c>
      <c r="K74" s="25" t="s">
        <v>759</v>
      </c>
      <c r="L74" s="25" t="s">
        <v>649</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s="7" customFormat="1" ht="27.75" customHeight="1" x14ac:dyDescent="0.2">
      <c r="A75" s="18" t="s">
        <v>230</v>
      </c>
      <c r="B75" s="16" t="s">
        <v>9</v>
      </c>
      <c r="C75" s="17" t="s">
        <v>204</v>
      </c>
      <c r="D75" s="16" t="s">
        <v>196</v>
      </c>
      <c r="E75" s="17" t="s">
        <v>205</v>
      </c>
      <c r="F75" s="17" t="s">
        <v>206</v>
      </c>
      <c r="G75" s="17" t="s">
        <v>479</v>
      </c>
      <c r="H75" s="17">
        <v>3000</v>
      </c>
      <c r="I75" s="17">
        <f t="shared" si="5"/>
        <v>3570</v>
      </c>
      <c r="J75" s="17" t="s">
        <v>706</v>
      </c>
      <c r="K75" s="25" t="s">
        <v>759</v>
      </c>
      <c r="L75" s="25" t="s">
        <v>648</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s="14" customFormat="1" ht="53.25" customHeight="1" x14ac:dyDescent="0.2">
      <c r="A76" s="18" t="s">
        <v>231</v>
      </c>
      <c r="B76" s="16" t="s">
        <v>9</v>
      </c>
      <c r="C76" s="17" t="s">
        <v>208</v>
      </c>
      <c r="D76" s="16" t="s">
        <v>196</v>
      </c>
      <c r="E76" s="17" t="s">
        <v>209</v>
      </c>
      <c r="F76" s="17" t="s">
        <v>210</v>
      </c>
      <c r="G76" s="17" t="s">
        <v>479</v>
      </c>
      <c r="H76" s="22">
        <v>35000</v>
      </c>
      <c r="I76" s="17">
        <f t="shared" si="5"/>
        <v>41650</v>
      </c>
      <c r="J76" s="17" t="s">
        <v>758</v>
      </c>
      <c r="K76" s="25" t="s">
        <v>759</v>
      </c>
      <c r="L76" s="25" t="s">
        <v>649</v>
      </c>
      <c r="M76" s="31"/>
      <c r="N76" s="31"/>
      <c r="O76" s="31"/>
      <c r="P76" s="31"/>
      <c r="Q76" s="31"/>
      <c r="R76" s="31"/>
      <c r="S76" s="31"/>
      <c r="T76" s="31"/>
      <c r="U76" s="31"/>
      <c r="V76" s="31"/>
      <c r="W76" s="31"/>
      <c r="X76" s="31"/>
      <c r="Y76" s="31"/>
      <c r="Z76" s="31"/>
      <c r="AA76" s="31"/>
      <c r="AB76" s="31"/>
      <c r="AC76" s="31"/>
      <c r="AD76" s="32"/>
      <c r="AE76" s="32"/>
      <c r="AF76" s="32"/>
      <c r="AG76" s="32"/>
      <c r="AH76" s="32"/>
      <c r="AI76" s="32"/>
      <c r="AJ76" s="32"/>
      <c r="AK76" s="32"/>
      <c r="AL76" s="32"/>
      <c r="AM76" s="31"/>
      <c r="AN76" s="31"/>
      <c r="AO76" s="31"/>
      <c r="AP76" s="31"/>
      <c r="AQ76" s="31"/>
      <c r="AR76" s="31"/>
      <c r="AS76" s="31"/>
      <c r="AT76" s="31"/>
    </row>
    <row r="77" spans="1:46" s="7" customFormat="1" ht="36" x14ac:dyDescent="0.2">
      <c r="A77" s="18" t="s">
        <v>235</v>
      </c>
      <c r="B77" s="16" t="s">
        <v>9</v>
      </c>
      <c r="C77" s="17" t="s">
        <v>212</v>
      </c>
      <c r="D77" s="16" t="s">
        <v>196</v>
      </c>
      <c r="E77" s="17" t="s">
        <v>213</v>
      </c>
      <c r="F77" s="17" t="s">
        <v>214</v>
      </c>
      <c r="G77" s="17" t="s">
        <v>479</v>
      </c>
      <c r="H77" s="22">
        <v>10000</v>
      </c>
      <c r="I77" s="17">
        <f t="shared" si="5"/>
        <v>11900</v>
      </c>
      <c r="J77" s="17" t="s">
        <v>758</v>
      </c>
      <c r="K77" s="25" t="s">
        <v>759</v>
      </c>
      <c r="L77" s="25" t="s">
        <v>648</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s="7" customFormat="1" ht="36" x14ac:dyDescent="0.2">
      <c r="A78" s="18" t="s">
        <v>239</v>
      </c>
      <c r="B78" s="16" t="s">
        <v>9</v>
      </c>
      <c r="C78" s="17" t="s">
        <v>836</v>
      </c>
      <c r="D78" s="16" t="s">
        <v>196</v>
      </c>
      <c r="E78" s="17" t="s">
        <v>219</v>
      </c>
      <c r="F78" s="17" t="s">
        <v>716</v>
      </c>
      <c r="G78" s="17" t="s">
        <v>479</v>
      </c>
      <c r="H78" s="17">
        <v>63000</v>
      </c>
      <c r="I78" s="17">
        <f t="shared" si="5"/>
        <v>74970</v>
      </c>
      <c r="J78" s="17" t="s">
        <v>758</v>
      </c>
      <c r="K78" s="25" t="s">
        <v>759</v>
      </c>
      <c r="L78" s="25" t="s">
        <v>649</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s="7" customFormat="1" ht="45" customHeight="1" x14ac:dyDescent="0.2">
      <c r="A79" s="18" t="s">
        <v>787</v>
      </c>
      <c r="B79" s="16" t="s">
        <v>9</v>
      </c>
      <c r="C79" s="17" t="s">
        <v>844</v>
      </c>
      <c r="D79" s="16" t="s">
        <v>196</v>
      </c>
      <c r="E79" s="17" t="s">
        <v>725</v>
      </c>
      <c r="F79" s="17" t="s">
        <v>726</v>
      </c>
      <c r="G79" s="17" t="s">
        <v>479</v>
      </c>
      <c r="H79" s="17">
        <v>32000</v>
      </c>
      <c r="I79" s="17">
        <f t="shared" si="5"/>
        <v>38080</v>
      </c>
      <c r="J79" s="17" t="s">
        <v>758</v>
      </c>
      <c r="K79" s="25" t="s">
        <v>759</v>
      </c>
      <c r="L79" s="25" t="s">
        <v>648</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s="7" customFormat="1" ht="29.25" customHeight="1" x14ac:dyDescent="0.2">
      <c r="A80" s="18" t="s">
        <v>788</v>
      </c>
      <c r="B80" s="16" t="s">
        <v>9</v>
      </c>
      <c r="C80" s="17" t="s">
        <v>220</v>
      </c>
      <c r="D80" s="16" t="s">
        <v>196</v>
      </c>
      <c r="E80" s="17" t="s">
        <v>221</v>
      </c>
      <c r="F80" s="17" t="s">
        <v>222</v>
      </c>
      <c r="G80" s="17" t="s">
        <v>479</v>
      </c>
      <c r="H80" s="17">
        <v>15000</v>
      </c>
      <c r="I80" s="17">
        <f t="shared" si="5"/>
        <v>17850</v>
      </c>
      <c r="J80" s="17" t="s">
        <v>758</v>
      </c>
      <c r="K80" s="25" t="s">
        <v>759</v>
      </c>
      <c r="L80" s="25" t="s">
        <v>648</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1:46" s="7" customFormat="1" ht="42" customHeight="1" x14ac:dyDescent="0.2">
      <c r="A81" s="18" t="s">
        <v>248</v>
      </c>
      <c r="B81" s="16" t="s">
        <v>9</v>
      </c>
      <c r="C81" s="17" t="s">
        <v>224</v>
      </c>
      <c r="D81" s="16" t="s">
        <v>196</v>
      </c>
      <c r="E81" s="17" t="s">
        <v>598</v>
      </c>
      <c r="F81" s="17" t="s">
        <v>225</v>
      </c>
      <c r="G81" s="17" t="s">
        <v>479</v>
      </c>
      <c r="H81" s="17">
        <v>60000</v>
      </c>
      <c r="I81" s="17">
        <f t="shared" si="5"/>
        <v>71400</v>
      </c>
      <c r="J81" s="17" t="s">
        <v>758</v>
      </c>
      <c r="K81" s="25" t="s">
        <v>759</v>
      </c>
      <c r="L81" s="25" t="s">
        <v>648</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row r="82" spans="1:46" s="7" customFormat="1" ht="36" x14ac:dyDescent="0.2">
      <c r="A82" s="18" t="s">
        <v>252</v>
      </c>
      <c r="B82" s="16" t="s">
        <v>9</v>
      </c>
      <c r="C82" s="17" t="s">
        <v>227</v>
      </c>
      <c r="D82" s="16" t="s">
        <v>196</v>
      </c>
      <c r="E82" s="17" t="s">
        <v>228</v>
      </c>
      <c r="F82" s="17" t="s">
        <v>229</v>
      </c>
      <c r="G82" s="17" t="s">
        <v>840</v>
      </c>
      <c r="H82" s="17">
        <v>154000</v>
      </c>
      <c r="I82" s="17">
        <f t="shared" si="5"/>
        <v>183260</v>
      </c>
      <c r="J82" s="17" t="s">
        <v>758</v>
      </c>
      <c r="K82" s="25" t="s">
        <v>759</v>
      </c>
      <c r="L82" s="25" t="s">
        <v>648</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row>
    <row r="83" spans="1:46" s="7" customFormat="1" ht="60" x14ac:dyDescent="0.2">
      <c r="A83" s="18" t="s">
        <v>256</v>
      </c>
      <c r="B83" s="16" t="s">
        <v>9</v>
      </c>
      <c r="C83" s="17" t="s">
        <v>727</v>
      </c>
      <c r="D83" s="16" t="s">
        <v>196</v>
      </c>
      <c r="E83" s="17" t="s">
        <v>472</v>
      </c>
      <c r="F83" s="17" t="s">
        <v>651</v>
      </c>
      <c r="G83" s="17" t="s">
        <v>479</v>
      </c>
      <c r="H83" s="17">
        <v>20000</v>
      </c>
      <c r="I83" s="17">
        <f t="shared" si="5"/>
        <v>23800</v>
      </c>
      <c r="J83" s="17" t="s">
        <v>758</v>
      </c>
      <c r="K83" s="25" t="s">
        <v>759</v>
      </c>
      <c r="L83" s="25" t="s">
        <v>648</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row>
    <row r="84" spans="1:46" s="7" customFormat="1" ht="51.75" customHeight="1" x14ac:dyDescent="0.2">
      <c r="A84" s="18" t="s">
        <v>260</v>
      </c>
      <c r="B84" s="16" t="s">
        <v>9</v>
      </c>
      <c r="C84" s="17" t="s">
        <v>232</v>
      </c>
      <c r="D84" s="16" t="s">
        <v>196</v>
      </c>
      <c r="E84" s="17" t="s">
        <v>233</v>
      </c>
      <c r="F84" s="17" t="s">
        <v>234</v>
      </c>
      <c r="G84" s="17" t="s">
        <v>479</v>
      </c>
      <c r="H84" s="17">
        <v>7000</v>
      </c>
      <c r="I84" s="17">
        <f t="shared" si="5"/>
        <v>8330</v>
      </c>
      <c r="J84" s="17" t="s">
        <v>758</v>
      </c>
      <c r="K84" s="25" t="s">
        <v>759</v>
      </c>
      <c r="L84" s="25" t="s">
        <v>649</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row>
    <row r="85" spans="1:46" s="7" customFormat="1" ht="24" x14ac:dyDescent="0.2">
      <c r="A85" s="18" t="s">
        <v>510</v>
      </c>
      <c r="B85" s="16" t="s">
        <v>9</v>
      </c>
      <c r="C85" s="17" t="s">
        <v>236</v>
      </c>
      <c r="D85" s="16" t="s">
        <v>196</v>
      </c>
      <c r="E85" s="17" t="s">
        <v>237</v>
      </c>
      <c r="F85" s="17" t="s">
        <v>238</v>
      </c>
      <c r="G85" s="17" t="s">
        <v>479</v>
      </c>
      <c r="H85" s="17">
        <v>2000</v>
      </c>
      <c r="I85" s="17">
        <f t="shared" si="5"/>
        <v>2380</v>
      </c>
      <c r="J85" s="17" t="s">
        <v>812</v>
      </c>
      <c r="K85" s="25" t="s">
        <v>759</v>
      </c>
      <c r="L85" s="25" t="s">
        <v>648</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row>
    <row r="86" spans="1:46" s="7" customFormat="1" ht="27.75" customHeight="1" x14ac:dyDescent="0.2">
      <c r="A86" s="18" t="s">
        <v>262</v>
      </c>
      <c r="B86" s="16" t="s">
        <v>9</v>
      </c>
      <c r="C86" s="17" t="s">
        <v>240</v>
      </c>
      <c r="D86" s="16" t="s">
        <v>196</v>
      </c>
      <c r="E86" s="17" t="s">
        <v>241</v>
      </c>
      <c r="F86" s="17" t="s">
        <v>240</v>
      </c>
      <c r="G86" s="17" t="s">
        <v>479</v>
      </c>
      <c r="H86" s="17">
        <v>3000</v>
      </c>
      <c r="I86" s="17">
        <f t="shared" si="5"/>
        <v>3570</v>
      </c>
      <c r="J86" s="17" t="s">
        <v>758</v>
      </c>
      <c r="K86" s="25" t="s">
        <v>759</v>
      </c>
      <c r="L86" s="25" t="s">
        <v>648</v>
      </c>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row>
    <row r="87" spans="1:46" s="7" customFormat="1" ht="42.75" customHeight="1" x14ac:dyDescent="0.2">
      <c r="A87" s="18" t="s">
        <v>266</v>
      </c>
      <c r="B87" s="16" t="s">
        <v>9</v>
      </c>
      <c r="C87" s="17" t="s">
        <v>242</v>
      </c>
      <c r="D87" s="16" t="s">
        <v>196</v>
      </c>
      <c r="E87" s="17" t="s">
        <v>243</v>
      </c>
      <c r="F87" s="17" t="s">
        <v>244</v>
      </c>
      <c r="G87" s="17" t="s">
        <v>479</v>
      </c>
      <c r="H87" s="17">
        <v>15000</v>
      </c>
      <c r="I87" s="17">
        <f t="shared" si="5"/>
        <v>17850</v>
      </c>
      <c r="J87" s="17" t="s">
        <v>758</v>
      </c>
      <c r="K87" s="25" t="s">
        <v>759</v>
      </c>
      <c r="L87" s="25" t="s">
        <v>649</v>
      </c>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row>
    <row r="88" spans="1:46" s="7" customFormat="1" ht="31.5" customHeight="1" x14ac:dyDescent="0.2">
      <c r="A88" s="18" t="s">
        <v>270</v>
      </c>
      <c r="B88" s="16" t="s">
        <v>9</v>
      </c>
      <c r="C88" s="17" t="s">
        <v>245</v>
      </c>
      <c r="D88" s="16" t="s">
        <v>196</v>
      </c>
      <c r="E88" s="17" t="s">
        <v>246</v>
      </c>
      <c r="F88" s="17" t="s">
        <v>247</v>
      </c>
      <c r="G88" s="17" t="s">
        <v>479</v>
      </c>
      <c r="H88" s="17">
        <v>1000</v>
      </c>
      <c r="I88" s="17">
        <f t="shared" si="5"/>
        <v>1190</v>
      </c>
      <c r="J88" s="17" t="s">
        <v>813</v>
      </c>
      <c r="K88" s="25" t="s">
        <v>759</v>
      </c>
      <c r="L88" s="25" t="s">
        <v>648</v>
      </c>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1:46" s="7" customFormat="1" ht="36.75" customHeight="1" x14ac:dyDescent="0.2">
      <c r="A89" s="18" t="s">
        <v>274</v>
      </c>
      <c r="B89" s="16" t="s">
        <v>9</v>
      </c>
      <c r="C89" s="17" t="s">
        <v>249</v>
      </c>
      <c r="D89" s="16" t="s">
        <v>196</v>
      </c>
      <c r="E89" s="17" t="s">
        <v>250</v>
      </c>
      <c r="F89" s="17" t="s">
        <v>251</v>
      </c>
      <c r="G89" s="17" t="s">
        <v>479</v>
      </c>
      <c r="H89" s="17">
        <v>20000</v>
      </c>
      <c r="I89" s="17">
        <f t="shared" si="5"/>
        <v>23800</v>
      </c>
      <c r="J89" s="17" t="s">
        <v>758</v>
      </c>
      <c r="K89" s="25" t="s">
        <v>759</v>
      </c>
      <c r="L89" s="25" t="s">
        <v>649</v>
      </c>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s="7" customFormat="1" ht="42" customHeight="1" x14ac:dyDescent="0.2">
      <c r="A90" s="18" t="s">
        <v>277</v>
      </c>
      <c r="B90" s="16" t="s">
        <v>9</v>
      </c>
      <c r="C90" s="17" t="s">
        <v>253</v>
      </c>
      <c r="D90" s="16" t="s">
        <v>196</v>
      </c>
      <c r="E90" s="17" t="s">
        <v>254</v>
      </c>
      <c r="F90" s="17" t="s">
        <v>255</v>
      </c>
      <c r="G90" s="17" t="s">
        <v>479</v>
      </c>
      <c r="H90" s="17">
        <v>8000</v>
      </c>
      <c r="I90" s="17">
        <f t="shared" si="5"/>
        <v>9520</v>
      </c>
      <c r="J90" s="17" t="s">
        <v>758</v>
      </c>
      <c r="K90" s="25" t="s">
        <v>759</v>
      </c>
      <c r="L90" s="25" t="s">
        <v>648</v>
      </c>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1:46" s="7" customFormat="1" ht="48" x14ac:dyDescent="0.2">
      <c r="A91" s="18" t="s">
        <v>280</v>
      </c>
      <c r="B91" s="16" t="s">
        <v>9</v>
      </c>
      <c r="C91" s="17" t="s">
        <v>257</v>
      </c>
      <c r="D91" s="16" t="s">
        <v>196</v>
      </c>
      <c r="E91" s="17" t="s">
        <v>258</v>
      </c>
      <c r="F91" s="17" t="s">
        <v>259</v>
      </c>
      <c r="G91" s="17" t="s">
        <v>479</v>
      </c>
      <c r="H91" s="17">
        <v>5000</v>
      </c>
      <c r="I91" s="17">
        <f t="shared" si="5"/>
        <v>5950</v>
      </c>
      <c r="J91" s="17" t="s">
        <v>812</v>
      </c>
      <c r="K91" s="25" t="s">
        <v>759</v>
      </c>
      <c r="L91" s="25" t="s">
        <v>648</v>
      </c>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row>
    <row r="92" spans="1:46" s="7" customFormat="1" ht="48" x14ac:dyDescent="0.2">
      <c r="A92" s="18" t="s">
        <v>789</v>
      </c>
      <c r="B92" s="16" t="s">
        <v>9</v>
      </c>
      <c r="C92" s="17" t="s">
        <v>261</v>
      </c>
      <c r="D92" s="16" t="s">
        <v>196</v>
      </c>
      <c r="E92" s="17" t="s">
        <v>629</v>
      </c>
      <c r="F92" s="17" t="s">
        <v>630</v>
      </c>
      <c r="G92" s="17" t="s">
        <v>479</v>
      </c>
      <c r="H92" s="17">
        <v>50000</v>
      </c>
      <c r="I92" s="17">
        <f t="shared" si="5"/>
        <v>59500</v>
      </c>
      <c r="J92" s="17" t="s">
        <v>758</v>
      </c>
      <c r="K92" s="25" t="s">
        <v>759</v>
      </c>
      <c r="L92" s="25" t="s">
        <v>648</v>
      </c>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row>
    <row r="93" spans="1:46" s="7" customFormat="1" ht="36" x14ac:dyDescent="0.2">
      <c r="A93" s="18" t="s">
        <v>285</v>
      </c>
      <c r="B93" s="16" t="s">
        <v>712</v>
      </c>
      <c r="C93" s="17" t="s">
        <v>263</v>
      </c>
      <c r="D93" s="16" t="s">
        <v>196</v>
      </c>
      <c r="E93" s="17" t="s">
        <v>264</v>
      </c>
      <c r="F93" s="17" t="s">
        <v>265</v>
      </c>
      <c r="G93" s="17" t="s">
        <v>479</v>
      </c>
      <c r="H93" s="17">
        <v>4000</v>
      </c>
      <c r="I93" s="17">
        <f t="shared" si="5"/>
        <v>4760</v>
      </c>
      <c r="J93" s="17" t="s">
        <v>812</v>
      </c>
      <c r="K93" s="25" t="s">
        <v>759</v>
      </c>
      <c r="L93" s="25" t="s">
        <v>649</v>
      </c>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row>
    <row r="94" spans="1:46" s="7" customFormat="1" ht="48" x14ac:dyDescent="0.2">
      <c r="A94" s="18" t="s">
        <v>288</v>
      </c>
      <c r="B94" s="16" t="s">
        <v>9</v>
      </c>
      <c r="C94" s="17" t="s">
        <v>267</v>
      </c>
      <c r="D94" s="16" t="s">
        <v>196</v>
      </c>
      <c r="E94" s="17" t="s">
        <v>268</v>
      </c>
      <c r="F94" s="17" t="s">
        <v>269</v>
      </c>
      <c r="G94" s="17" t="s">
        <v>771</v>
      </c>
      <c r="H94" s="17">
        <v>216000</v>
      </c>
      <c r="I94" s="17">
        <f t="shared" si="5"/>
        <v>257040</v>
      </c>
      <c r="J94" s="17" t="s">
        <v>758</v>
      </c>
      <c r="K94" s="25" t="s">
        <v>759</v>
      </c>
      <c r="L94" s="25" t="s">
        <v>649</v>
      </c>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row>
    <row r="95" spans="1:46" s="14" customFormat="1" ht="21" customHeight="1" x14ac:dyDescent="0.2">
      <c r="A95" s="18" t="s">
        <v>511</v>
      </c>
      <c r="B95" s="16" t="s">
        <v>9</v>
      </c>
      <c r="C95" s="17" t="s">
        <v>271</v>
      </c>
      <c r="D95" s="16" t="s">
        <v>196</v>
      </c>
      <c r="E95" s="17" t="s">
        <v>272</v>
      </c>
      <c r="F95" s="17" t="s">
        <v>273</v>
      </c>
      <c r="G95" s="17" t="s">
        <v>479</v>
      </c>
      <c r="H95" s="17">
        <v>1500</v>
      </c>
      <c r="I95" s="17">
        <f t="shared" si="5"/>
        <v>1785</v>
      </c>
      <c r="J95" s="17" t="s">
        <v>829</v>
      </c>
      <c r="K95" s="25" t="s">
        <v>759</v>
      </c>
      <c r="L95" s="25" t="s">
        <v>648</v>
      </c>
      <c r="M95" s="31"/>
      <c r="N95" s="31"/>
      <c r="O95" s="31"/>
      <c r="P95" s="31"/>
      <c r="Q95" s="31"/>
      <c r="R95" s="31"/>
      <c r="S95" s="31"/>
      <c r="T95" s="31"/>
      <c r="U95" s="31"/>
      <c r="V95" s="31"/>
      <c r="W95" s="31"/>
      <c r="X95" s="31"/>
      <c r="Y95" s="31"/>
      <c r="Z95" s="31"/>
      <c r="AA95" s="31"/>
      <c r="AB95" s="31"/>
      <c r="AC95" s="31"/>
      <c r="AD95" s="32"/>
      <c r="AE95" s="32"/>
      <c r="AF95" s="32"/>
      <c r="AG95" s="32"/>
      <c r="AH95" s="32"/>
      <c r="AI95" s="32"/>
      <c r="AJ95" s="32"/>
      <c r="AK95" s="32"/>
      <c r="AL95" s="32"/>
      <c r="AM95" s="31"/>
      <c r="AN95" s="31"/>
      <c r="AO95" s="31"/>
      <c r="AP95" s="31"/>
      <c r="AQ95" s="31"/>
      <c r="AR95" s="31"/>
      <c r="AS95" s="31"/>
      <c r="AT95" s="31"/>
    </row>
    <row r="96" spans="1:46" s="7" customFormat="1" ht="42.75" customHeight="1" x14ac:dyDescent="0.2">
      <c r="A96" s="18" t="s">
        <v>292</v>
      </c>
      <c r="B96" s="16" t="s">
        <v>9</v>
      </c>
      <c r="C96" s="17" t="s">
        <v>275</v>
      </c>
      <c r="D96" s="16" t="s">
        <v>196</v>
      </c>
      <c r="E96" s="17" t="s">
        <v>276</v>
      </c>
      <c r="F96" s="17" t="s">
        <v>635</v>
      </c>
      <c r="G96" s="17" t="s">
        <v>479</v>
      </c>
      <c r="H96" s="17">
        <v>2500</v>
      </c>
      <c r="I96" s="17">
        <f t="shared" si="5"/>
        <v>2975</v>
      </c>
      <c r="J96" s="17" t="s">
        <v>706</v>
      </c>
      <c r="K96" s="25" t="s">
        <v>759</v>
      </c>
      <c r="L96" s="25" t="s">
        <v>648</v>
      </c>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1:46" s="7" customFormat="1" ht="43.5" customHeight="1" x14ac:dyDescent="0.2">
      <c r="A97" s="18" t="s">
        <v>512</v>
      </c>
      <c r="B97" s="16" t="s">
        <v>9</v>
      </c>
      <c r="C97" s="17" t="s">
        <v>278</v>
      </c>
      <c r="D97" s="16" t="s">
        <v>196</v>
      </c>
      <c r="E97" s="17" t="s">
        <v>279</v>
      </c>
      <c r="F97" s="17" t="s">
        <v>636</v>
      </c>
      <c r="G97" s="17" t="s">
        <v>479</v>
      </c>
      <c r="H97" s="17">
        <v>1000</v>
      </c>
      <c r="I97" s="17">
        <f t="shared" si="5"/>
        <v>1190</v>
      </c>
      <c r="J97" s="17" t="s">
        <v>758</v>
      </c>
      <c r="K97" s="25" t="s">
        <v>759</v>
      </c>
      <c r="L97" s="25" t="s">
        <v>648</v>
      </c>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row>
    <row r="98" spans="1:46" s="7" customFormat="1" ht="24" x14ac:dyDescent="0.2">
      <c r="A98" s="18" t="s">
        <v>293</v>
      </c>
      <c r="B98" s="16" t="s">
        <v>9</v>
      </c>
      <c r="C98" s="17" t="s">
        <v>697</v>
      </c>
      <c r="D98" s="16" t="s">
        <v>196</v>
      </c>
      <c r="E98" s="17" t="s">
        <v>281</v>
      </c>
      <c r="F98" s="17" t="s">
        <v>282</v>
      </c>
      <c r="G98" s="17" t="s">
        <v>479</v>
      </c>
      <c r="H98" s="17">
        <v>2000</v>
      </c>
      <c r="I98" s="17">
        <f t="shared" si="5"/>
        <v>2380</v>
      </c>
      <c r="J98" s="17" t="s">
        <v>829</v>
      </c>
      <c r="K98" s="25" t="s">
        <v>759</v>
      </c>
      <c r="L98" s="25" t="s">
        <v>649</v>
      </c>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1:46" s="7" customFormat="1" ht="24" x14ac:dyDescent="0.2">
      <c r="A99" s="18" t="s">
        <v>296</v>
      </c>
      <c r="B99" s="16" t="s">
        <v>639</v>
      </c>
      <c r="C99" s="17" t="s">
        <v>286</v>
      </c>
      <c r="D99" s="16" t="s">
        <v>196</v>
      </c>
      <c r="E99" s="17" t="s">
        <v>287</v>
      </c>
      <c r="F99" s="17" t="s">
        <v>286</v>
      </c>
      <c r="G99" s="17" t="s">
        <v>479</v>
      </c>
      <c r="H99" s="17">
        <v>6000</v>
      </c>
      <c r="I99" s="17">
        <f t="shared" si="5"/>
        <v>7140</v>
      </c>
      <c r="J99" s="17" t="s">
        <v>829</v>
      </c>
      <c r="K99" s="25" t="s">
        <v>759</v>
      </c>
      <c r="L99" s="25" t="s">
        <v>648</v>
      </c>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row>
    <row r="100" spans="1:46" s="7" customFormat="1" ht="23.25" customHeight="1" x14ac:dyDescent="0.2">
      <c r="A100" s="18" t="s">
        <v>300</v>
      </c>
      <c r="B100" s="16" t="s">
        <v>9</v>
      </c>
      <c r="C100" s="17" t="s">
        <v>289</v>
      </c>
      <c r="D100" s="16" t="s">
        <v>196</v>
      </c>
      <c r="E100" s="17" t="s">
        <v>290</v>
      </c>
      <c r="F100" s="17" t="s">
        <v>291</v>
      </c>
      <c r="G100" s="17" t="s">
        <v>479</v>
      </c>
      <c r="H100" s="17">
        <v>5000</v>
      </c>
      <c r="I100" s="17">
        <f t="shared" si="5"/>
        <v>5950</v>
      </c>
      <c r="J100" s="17" t="s">
        <v>706</v>
      </c>
      <c r="K100" s="25" t="s">
        <v>759</v>
      </c>
      <c r="L100" s="25" t="s">
        <v>648</v>
      </c>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row>
    <row r="101" spans="1:46" s="7" customFormat="1" ht="29.25" customHeight="1" x14ac:dyDescent="0.2">
      <c r="A101" s="18" t="s">
        <v>302</v>
      </c>
      <c r="B101" s="16" t="s">
        <v>9</v>
      </c>
      <c r="C101" s="17" t="s">
        <v>491</v>
      </c>
      <c r="D101" s="16" t="s">
        <v>196</v>
      </c>
      <c r="E101" s="17" t="s">
        <v>294</v>
      </c>
      <c r="F101" s="17" t="s">
        <v>295</v>
      </c>
      <c r="G101" s="17" t="s">
        <v>479</v>
      </c>
      <c r="H101" s="17">
        <v>2000</v>
      </c>
      <c r="I101" s="17">
        <f t="shared" si="5"/>
        <v>2380</v>
      </c>
      <c r="J101" s="17" t="s">
        <v>758</v>
      </c>
      <c r="K101" s="25" t="s">
        <v>759</v>
      </c>
      <c r="L101" s="25" t="s">
        <v>649</v>
      </c>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row>
    <row r="102" spans="1:46" s="7" customFormat="1" ht="23.25" customHeight="1" x14ac:dyDescent="0.2">
      <c r="A102" s="18" t="s">
        <v>306</v>
      </c>
      <c r="B102" s="16" t="s">
        <v>9</v>
      </c>
      <c r="C102" s="17" t="s">
        <v>297</v>
      </c>
      <c r="D102" s="16" t="s">
        <v>196</v>
      </c>
      <c r="E102" s="17" t="s">
        <v>298</v>
      </c>
      <c r="F102" s="17" t="s">
        <v>299</v>
      </c>
      <c r="G102" s="17" t="s">
        <v>479</v>
      </c>
      <c r="H102" s="17">
        <v>20000</v>
      </c>
      <c r="I102" s="17">
        <f t="shared" si="5"/>
        <v>23800</v>
      </c>
      <c r="J102" s="17" t="s">
        <v>829</v>
      </c>
      <c r="K102" s="25" t="s">
        <v>759</v>
      </c>
      <c r="L102" s="25" t="s">
        <v>649</v>
      </c>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row>
    <row r="103" spans="1:46" s="7" customFormat="1" ht="39.75" customHeight="1" x14ac:dyDescent="0.2">
      <c r="A103" s="18" t="s">
        <v>310</v>
      </c>
      <c r="B103" s="16" t="s">
        <v>9</v>
      </c>
      <c r="C103" s="17" t="s">
        <v>508</v>
      </c>
      <c r="D103" s="16" t="s">
        <v>196</v>
      </c>
      <c r="E103" s="17" t="s">
        <v>301</v>
      </c>
      <c r="F103" s="17" t="s">
        <v>617</v>
      </c>
      <c r="G103" s="17" t="s">
        <v>479</v>
      </c>
      <c r="H103" s="17">
        <v>2000</v>
      </c>
      <c r="I103" s="17">
        <f t="shared" si="5"/>
        <v>2380</v>
      </c>
      <c r="J103" s="17" t="s">
        <v>758</v>
      </c>
      <c r="K103" s="25" t="s">
        <v>759</v>
      </c>
      <c r="L103" s="25" t="s">
        <v>648</v>
      </c>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row>
    <row r="104" spans="1:46" s="7" customFormat="1" ht="24" x14ac:dyDescent="0.2">
      <c r="A104" s="18" t="s">
        <v>314</v>
      </c>
      <c r="B104" s="16" t="s">
        <v>9</v>
      </c>
      <c r="C104" s="17" t="s">
        <v>420</v>
      </c>
      <c r="D104" s="16" t="s">
        <v>196</v>
      </c>
      <c r="E104" s="17" t="s">
        <v>421</v>
      </c>
      <c r="F104" s="17" t="s">
        <v>422</v>
      </c>
      <c r="G104" s="17" t="s">
        <v>479</v>
      </c>
      <c r="H104" s="17">
        <v>2000</v>
      </c>
      <c r="I104" s="17">
        <f t="shared" si="5"/>
        <v>2380</v>
      </c>
      <c r="J104" s="17" t="s">
        <v>706</v>
      </c>
      <c r="K104" s="25" t="s">
        <v>759</v>
      </c>
      <c r="L104" s="25" t="s">
        <v>649</v>
      </c>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row>
    <row r="105" spans="1:46" s="7" customFormat="1" ht="64.5" customHeight="1" x14ac:dyDescent="0.2">
      <c r="A105" s="18" t="s">
        <v>315</v>
      </c>
      <c r="B105" s="16" t="s">
        <v>9</v>
      </c>
      <c r="C105" s="17" t="s">
        <v>845</v>
      </c>
      <c r="D105" s="16" t="s">
        <v>196</v>
      </c>
      <c r="E105" s="17" t="s">
        <v>772</v>
      </c>
      <c r="F105" s="17" t="s">
        <v>773</v>
      </c>
      <c r="G105" s="17" t="s">
        <v>479</v>
      </c>
      <c r="H105" s="17">
        <v>16800</v>
      </c>
      <c r="I105" s="17">
        <f t="shared" si="5"/>
        <v>19992</v>
      </c>
      <c r="J105" s="17" t="s">
        <v>706</v>
      </c>
      <c r="K105" s="25" t="s">
        <v>759</v>
      </c>
      <c r="L105" s="25" t="s">
        <v>648</v>
      </c>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row>
    <row r="106" spans="1:46" s="7" customFormat="1" ht="42" customHeight="1" x14ac:dyDescent="0.2">
      <c r="A106" s="18" t="s">
        <v>790</v>
      </c>
      <c r="B106" s="16" t="s">
        <v>9</v>
      </c>
      <c r="C106" s="17" t="s">
        <v>594</v>
      </c>
      <c r="D106" s="16" t="s">
        <v>196</v>
      </c>
      <c r="E106" s="17" t="s">
        <v>425</v>
      </c>
      <c r="F106" s="17" t="s">
        <v>426</v>
      </c>
      <c r="G106" s="17" t="s">
        <v>479</v>
      </c>
      <c r="H106" s="17">
        <v>5000</v>
      </c>
      <c r="I106" s="17">
        <f t="shared" si="5"/>
        <v>5950</v>
      </c>
      <c r="J106" s="17" t="s">
        <v>706</v>
      </c>
      <c r="K106" s="25" t="s">
        <v>759</v>
      </c>
      <c r="L106" s="25" t="s">
        <v>648</v>
      </c>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1:46" s="7" customFormat="1" ht="24" x14ac:dyDescent="0.2">
      <c r="A107" s="18" t="s">
        <v>318</v>
      </c>
      <c r="B107" s="16" t="s">
        <v>696</v>
      </c>
      <c r="C107" s="17" t="s">
        <v>430</v>
      </c>
      <c r="D107" s="16" t="s">
        <v>196</v>
      </c>
      <c r="E107" s="17" t="s">
        <v>431</v>
      </c>
      <c r="F107" s="17" t="s">
        <v>432</v>
      </c>
      <c r="G107" s="17" t="s">
        <v>479</v>
      </c>
      <c r="H107" s="17">
        <v>1000</v>
      </c>
      <c r="I107" s="17">
        <f t="shared" si="5"/>
        <v>1190</v>
      </c>
      <c r="J107" s="17" t="s">
        <v>829</v>
      </c>
      <c r="K107" s="25" t="s">
        <v>759</v>
      </c>
      <c r="L107" s="25" t="s">
        <v>649</v>
      </c>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row>
    <row r="108" spans="1:46" s="9" customFormat="1" ht="48" x14ac:dyDescent="0.2">
      <c r="A108" s="18" t="s">
        <v>320</v>
      </c>
      <c r="B108" s="16" t="s">
        <v>9</v>
      </c>
      <c r="C108" s="17" t="s">
        <v>677</v>
      </c>
      <c r="D108" s="16" t="s">
        <v>196</v>
      </c>
      <c r="E108" s="17" t="s">
        <v>678</v>
      </c>
      <c r="F108" s="17" t="s">
        <v>679</v>
      </c>
      <c r="G108" s="17" t="s">
        <v>479</v>
      </c>
      <c r="H108" s="17">
        <v>10000</v>
      </c>
      <c r="I108" s="17">
        <f t="shared" si="5"/>
        <v>11900</v>
      </c>
      <c r="J108" s="17" t="s">
        <v>758</v>
      </c>
      <c r="K108" s="25" t="s">
        <v>759</v>
      </c>
      <c r="L108" s="25" t="s">
        <v>649</v>
      </c>
      <c r="M108" s="32"/>
      <c r="N108" s="32"/>
      <c r="O108" s="32"/>
      <c r="P108" s="32"/>
      <c r="Q108" s="33"/>
      <c r="R108" s="33"/>
      <c r="S108" s="33"/>
      <c r="T108" s="33"/>
      <c r="U108" s="33"/>
      <c r="V108" s="33"/>
      <c r="W108" s="33"/>
      <c r="X108" s="33"/>
      <c r="Y108" s="33"/>
      <c r="Z108" s="33"/>
      <c r="AA108" s="33"/>
      <c r="AB108" s="33"/>
      <c r="AC108" s="33"/>
      <c r="AD108" s="32"/>
      <c r="AE108" s="33"/>
      <c r="AF108" s="33"/>
      <c r="AG108" s="33"/>
      <c r="AH108" s="33"/>
      <c r="AI108" s="33"/>
      <c r="AJ108" s="33"/>
      <c r="AK108" s="33"/>
      <c r="AL108" s="33"/>
      <c r="AM108" s="33"/>
      <c r="AN108" s="33"/>
      <c r="AO108" s="33"/>
      <c r="AP108" s="33"/>
      <c r="AQ108" s="33"/>
      <c r="AR108" s="33"/>
      <c r="AS108" s="33"/>
      <c r="AT108" s="33"/>
    </row>
    <row r="109" spans="1:46" s="23" customFormat="1" ht="31.5" customHeight="1" x14ac:dyDescent="0.2">
      <c r="A109" s="18" t="s">
        <v>324</v>
      </c>
      <c r="B109" s="16" t="s">
        <v>9</v>
      </c>
      <c r="C109" s="17" t="s">
        <v>507</v>
      </c>
      <c r="D109" s="16" t="s">
        <v>196</v>
      </c>
      <c r="E109" s="17" t="s">
        <v>483</v>
      </c>
      <c r="F109" s="17" t="s">
        <v>488</v>
      </c>
      <c r="G109" s="17" t="s">
        <v>479</v>
      </c>
      <c r="H109" s="17">
        <v>6000</v>
      </c>
      <c r="I109" s="17">
        <f t="shared" si="5"/>
        <v>7140</v>
      </c>
      <c r="J109" s="17" t="s">
        <v>829</v>
      </c>
      <c r="K109" s="25" t="s">
        <v>759</v>
      </c>
      <c r="L109" s="25" t="s">
        <v>649</v>
      </c>
      <c r="M109" s="31"/>
      <c r="N109" s="34"/>
      <c r="O109" s="34"/>
      <c r="P109" s="34"/>
      <c r="Q109" s="34"/>
      <c r="R109" s="34"/>
      <c r="S109" s="34"/>
      <c r="T109" s="34"/>
      <c r="U109" s="34"/>
      <c r="V109" s="34"/>
      <c r="W109" s="34"/>
      <c r="X109" s="34"/>
      <c r="Y109" s="34"/>
      <c r="Z109" s="34"/>
      <c r="AA109" s="34"/>
      <c r="AB109" s="34"/>
      <c r="AC109" s="34"/>
      <c r="AD109" s="32"/>
      <c r="AE109" s="33"/>
      <c r="AF109" s="33"/>
      <c r="AG109" s="33"/>
      <c r="AH109" s="33"/>
      <c r="AI109" s="33"/>
      <c r="AJ109" s="33"/>
      <c r="AK109" s="33"/>
      <c r="AL109" s="33"/>
      <c r="AM109" s="34"/>
      <c r="AN109" s="34"/>
      <c r="AO109" s="34"/>
      <c r="AP109" s="34"/>
      <c r="AQ109" s="34"/>
      <c r="AR109" s="34"/>
      <c r="AS109" s="34"/>
      <c r="AT109" s="34"/>
    </row>
    <row r="110" spans="1:46" s="10" customFormat="1" ht="36" x14ac:dyDescent="0.2">
      <c r="A110" s="18" t="s">
        <v>329</v>
      </c>
      <c r="B110" s="16" t="s">
        <v>734</v>
      </c>
      <c r="C110" s="17" t="s">
        <v>506</v>
      </c>
      <c r="D110" s="16" t="s">
        <v>196</v>
      </c>
      <c r="E110" s="17" t="s">
        <v>553</v>
      </c>
      <c r="F110" s="17" t="s">
        <v>554</v>
      </c>
      <c r="G110" s="17" t="s">
        <v>479</v>
      </c>
      <c r="H110" s="17">
        <v>500</v>
      </c>
      <c r="I110" s="17">
        <f t="shared" si="5"/>
        <v>595</v>
      </c>
      <c r="J110" s="17" t="s">
        <v>812</v>
      </c>
      <c r="K110" s="25" t="s">
        <v>759</v>
      </c>
      <c r="L110" s="25" t="s">
        <v>649</v>
      </c>
      <c r="M110" s="32"/>
      <c r="N110" s="33"/>
      <c r="O110" s="33"/>
      <c r="P110" s="33"/>
      <c r="Q110" s="33"/>
      <c r="R110" s="33"/>
      <c r="S110" s="33"/>
      <c r="T110" s="33"/>
      <c r="U110" s="33"/>
      <c r="V110" s="33"/>
      <c r="W110" s="33"/>
      <c r="X110" s="33"/>
      <c r="Y110" s="33"/>
      <c r="Z110" s="33"/>
      <c r="AA110" s="33"/>
      <c r="AB110" s="33"/>
      <c r="AC110" s="33"/>
      <c r="AD110" s="32"/>
      <c r="AE110" s="33"/>
      <c r="AF110" s="33"/>
      <c r="AG110" s="33"/>
      <c r="AH110" s="33"/>
      <c r="AI110" s="33"/>
      <c r="AJ110" s="33"/>
      <c r="AK110" s="33"/>
      <c r="AL110" s="33"/>
      <c r="AM110" s="33"/>
      <c r="AN110" s="33"/>
      <c r="AO110" s="33"/>
      <c r="AP110" s="33"/>
      <c r="AQ110" s="33"/>
      <c r="AR110" s="33"/>
      <c r="AS110" s="33"/>
      <c r="AT110" s="33"/>
    </row>
    <row r="111" spans="1:46" s="9" customFormat="1" ht="42.75" customHeight="1" x14ac:dyDescent="0.2">
      <c r="A111" s="18" t="s">
        <v>791</v>
      </c>
      <c r="B111" s="16" t="s">
        <v>734</v>
      </c>
      <c r="C111" s="17" t="s">
        <v>731</v>
      </c>
      <c r="D111" s="16" t="s">
        <v>196</v>
      </c>
      <c r="E111" s="17" t="s">
        <v>732</v>
      </c>
      <c r="F111" s="17" t="s">
        <v>733</v>
      </c>
      <c r="G111" s="17" t="s">
        <v>479</v>
      </c>
      <c r="H111" s="17">
        <v>50000</v>
      </c>
      <c r="I111" s="17">
        <f t="shared" si="5"/>
        <v>59500</v>
      </c>
      <c r="J111" s="17" t="s">
        <v>812</v>
      </c>
      <c r="K111" s="25" t="s">
        <v>759</v>
      </c>
      <c r="L111" s="25" t="s">
        <v>648</v>
      </c>
      <c r="M111" s="32"/>
      <c r="N111" s="32"/>
      <c r="O111" s="32"/>
      <c r="P111" s="33"/>
      <c r="Q111" s="33"/>
      <c r="R111" s="33"/>
      <c r="S111" s="33"/>
      <c r="T111" s="33"/>
      <c r="U111" s="33"/>
      <c r="V111" s="33"/>
      <c r="W111" s="33"/>
      <c r="X111" s="33"/>
      <c r="Y111" s="33"/>
      <c r="Z111" s="33"/>
      <c r="AA111" s="33"/>
      <c r="AB111" s="33"/>
      <c r="AC111" s="33"/>
      <c r="AD111" s="32"/>
      <c r="AE111" s="32"/>
      <c r="AF111" s="33"/>
      <c r="AG111" s="33"/>
      <c r="AH111" s="33"/>
      <c r="AI111" s="33"/>
      <c r="AJ111" s="33"/>
      <c r="AK111" s="33"/>
      <c r="AL111" s="33"/>
      <c r="AM111" s="33"/>
      <c r="AN111" s="33"/>
      <c r="AO111" s="33"/>
      <c r="AP111" s="33"/>
      <c r="AQ111" s="33"/>
      <c r="AR111" s="33"/>
      <c r="AS111" s="33"/>
      <c r="AT111" s="33"/>
    </row>
    <row r="112" spans="1:46" s="38" customFormat="1" ht="42.75" customHeight="1" x14ac:dyDescent="0.2">
      <c r="A112" s="18" t="s">
        <v>513</v>
      </c>
      <c r="B112" s="16" t="s">
        <v>9</v>
      </c>
      <c r="C112" s="17" t="s">
        <v>606</v>
      </c>
      <c r="D112" s="16" t="s">
        <v>196</v>
      </c>
      <c r="E112" s="17" t="s">
        <v>682</v>
      </c>
      <c r="F112" s="17" t="s">
        <v>683</v>
      </c>
      <c r="G112" s="17" t="s">
        <v>479</v>
      </c>
      <c r="H112" s="17">
        <v>20000</v>
      </c>
      <c r="I112" s="17">
        <f t="shared" si="5"/>
        <v>23800</v>
      </c>
      <c r="J112" s="17" t="s">
        <v>758</v>
      </c>
      <c r="K112" s="25" t="s">
        <v>759</v>
      </c>
      <c r="L112" s="25" t="s">
        <v>648</v>
      </c>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1:46" s="13" customFormat="1" ht="27" customHeight="1" x14ac:dyDescent="0.2">
      <c r="A113" s="18" t="s">
        <v>792</v>
      </c>
      <c r="B113" s="16" t="s">
        <v>9</v>
      </c>
      <c r="C113" s="17" t="s">
        <v>593</v>
      </c>
      <c r="D113" s="16" t="s">
        <v>196</v>
      </c>
      <c r="E113" s="17" t="s">
        <v>499</v>
      </c>
      <c r="F113" s="17" t="s">
        <v>500</v>
      </c>
      <c r="G113" s="17" t="s">
        <v>479</v>
      </c>
      <c r="H113" s="17">
        <v>4000</v>
      </c>
      <c r="I113" s="17">
        <f t="shared" si="5"/>
        <v>4760</v>
      </c>
      <c r="J113" s="17" t="s">
        <v>829</v>
      </c>
      <c r="K113" s="25" t="s">
        <v>759</v>
      </c>
      <c r="L113" s="25" t="s">
        <v>649</v>
      </c>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row>
    <row r="114" spans="1:46" s="12" customFormat="1" ht="30" customHeight="1" x14ac:dyDescent="0.2">
      <c r="A114" s="18" t="s">
        <v>339</v>
      </c>
      <c r="B114" s="16" t="s">
        <v>9</v>
      </c>
      <c r="C114" s="17" t="s">
        <v>622</v>
      </c>
      <c r="D114" s="16" t="s">
        <v>196</v>
      </c>
      <c r="E114" s="17" t="s">
        <v>623</v>
      </c>
      <c r="F114" s="17" t="s">
        <v>624</v>
      </c>
      <c r="G114" s="17" t="s">
        <v>479</v>
      </c>
      <c r="H114" s="17">
        <v>500</v>
      </c>
      <c r="I114" s="17">
        <f t="shared" si="5"/>
        <v>595</v>
      </c>
      <c r="J114" s="17" t="s">
        <v>812</v>
      </c>
      <c r="K114" s="25" t="s">
        <v>759</v>
      </c>
      <c r="L114" s="25" t="s">
        <v>649</v>
      </c>
      <c r="M114" s="31"/>
      <c r="N114" s="34"/>
      <c r="O114" s="34"/>
      <c r="P114" s="34"/>
      <c r="Q114" s="34"/>
      <c r="R114" s="34"/>
      <c r="S114" s="34"/>
      <c r="T114" s="34"/>
      <c r="U114" s="34"/>
      <c r="V114" s="34"/>
      <c r="W114" s="34"/>
      <c r="X114" s="34"/>
      <c r="Y114" s="34"/>
      <c r="Z114" s="34"/>
      <c r="AA114" s="34"/>
      <c r="AB114" s="34"/>
      <c r="AC114" s="34"/>
      <c r="AD114" s="32"/>
      <c r="AE114" s="33"/>
      <c r="AF114" s="33"/>
      <c r="AG114" s="33"/>
      <c r="AH114" s="33"/>
      <c r="AI114" s="33"/>
      <c r="AJ114" s="33"/>
      <c r="AK114" s="33"/>
      <c r="AL114" s="33"/>
      <c r="AM114" s="34"/>
      <c r="AN114" s="34"/>
      <c r="AO114" s="34"/>
      <c r="AP114" s="34"/>
      <c r="AQ114" s="34"/>
      <c r="AR114" s="34"/>
      <c r="AS114" s="34"/>
      <c r="AT114" s="34"/>
    </row>
    <row r="115" spans="1:46" s="9" customFormat="1" ht="42" customHeight="1" x14ac:dyDescent="0.2">
      <c r="A115" s="18" t="s">
        <v>793</v>
      </c>
      <c r="B115" s="16" t="s">
        <v>738</v>
      </c>
      <c r="C115" s="17" t="s">
        <v>621</v>
      </c>
      <c r="D115" s="16" t="s">
        <v>196</v>
      </c>
      <c r="E115" s="17" t="s">
        <v>808</v>
      </c>
      <c r="F115" s="17" t="s">
        <v>809</v>
      </c>
      <c r="G115" s="17" t="s">
        <v>479</v>
      </c>
      <c r="H115" s="17">
        <v>3000</v>
      </c>
      <c r="I115" s="17">
        <f t="shared" si="5"/>
        <v>3570</v>
      </c>
      <c r="J115" s="17" t="s">
        <v>758</v>
      </c>
      <c r="K115" s="25" t="s">
        <v>759</v>
      </c>
      <c r="L115" s="25" t="s">
        <v>649</v>
      </c>
      <c r="M115" s="32"/>
      <c r="N115" s="33"/>
      <c r="O115" s="33"/>
      <c r="P115" s="33"/>
      <c r="Q115" s="33"/>
      <c r="R115" s="33"/>
      <c r="S115" s="33"/>
      <c r="T115" s="33"/>
      <c r="U115" s="33"/>
      <c r="V115" s="33"/>
      <c r="W115" s="33"/>
      <c r="X115" s="33"/>
      <c r="Y115" s="33"/>
      <c r="Z115" s="33"/>
      <c r="AA115" s="33"/>
      <c r="AB115" s="33"/>
      <c r="AC115" s="33"/>
      <c r="AD115" s="32"/>
      <c r="AE115" s="33"/>
      <c r="AF115" s="33"/>
      <c r="AG115" s="33"/>
      <c r="AH115" s="33"/>
      <c r="AI115" s="33"/>
      <c r="AJ115" s="33"/>
      <c r="AK115" s="33"/>
      <c r="AL115" s="33"/>
      <c r="AM115" s="33"/>
      <c r="AN115" s="33"/>
      <c r="AO115" s="33"/>
      <c r="AP115" s="33"/>
      <c r="AQ115" s="33"/>
      <c r="AR115" s="33"/>
      <c r="AS115" s="33"/>
      <c r="AT115" s="33"/>
    </row>
    <row r="116" spans="1:46" s="9" customFormat="1" ht="36" x14ac:dyDescent="0.2">
      <c r="A116" s="18" t="s">
        <v>347</v>
      </c>
      <c r="B116" s="16" t="s">
        <v>9</v>
      </c>
      <c r="C116" s="17" t="s">
        <v>747</v>
      </c>
      <c r="D116" s="16" t="s">
        <v>196</v>
      </c>
      <c r="E116" s="17" t="s">
        <v>627</v>
      </c>
      <c r="F116" s="17" t="s">
        <v>628</v>
      </c>
      <c r="G116" s="17" t="s">
        <v>159</v>
      </c>
      <c r="H116" s="17">
        <v>77000</v>
      </c>
      <c r="I116" s="17">
        <f t="shared" si="5"/>
        <v>91630</v>
      </c>
      <c r="J116" s="17" t="s">
        <v>758</v>
      </c>
      <c r="K116" s="25" t="s">
        <v>759</v>
      </c>
      <c r="L116" s="25" t="s">
        <v>648</v>
      </c>
      <c r="M116" s="32"/>
      <c r="N116" s="33"/>
      <c r="O116" s="33"/>
      <c r="P116" s="33"/>
      <c r="Q116" s="33"/>
      <c r="R116" s="33"/>
      <c r="S116" s="33"/>
      <c r="T116" s="33"/>
      <c r="U116" s="33"/>
      <c r="V116" s="33"/>
      <c r="W116" s="33"/>
      <c r="X116" s="33"/>
      <c r="Y116" s="33"/>
      <c r="Z116" s="33"/>
      <c r="AA116" s="33"/>
      <c r="AB116" s="33"/>
      <c r="AC116" s="33"/>
      <c r="AD116" s="32"/>
      <c r="AE116" s="33"/>
      <c r="AF116" s="33"/>
      <c r="AG116" s="33"/>
      <c r="AH116" s="33"/>
      <c r="AI116" s="33"/>
      <c r="AJ116" s="33"/>
      <c r="AK116" s="33"/>
      <c r="AL116" s="33"/>
      <c r="AM116" s="33"/>
      <c r="AN116" s="33"/>
      <c r="AO116" s="33"/>
      <c r="AP116" s="33"/>
      <c r="AQ116" s="33"/>
      <c r="AR116" s="33"/>
      <c r="AS116" s="33"/>
      <c r="AT116" s="33"/>
    </row>
    <row r="117" spans="1:46" s="9" customFormat="1" ht="36" x14ac:dyDescent="0.2">
      <c r="A117" s="18" t="s">
        <v>794</v>
      </c>
      <c r="B117" s="16" t="s">
        <v>9</v>
      </c>
      <c r="C117" s="17" t="s">
        <v>748</v>
      </c>
      <c r="D117" s="16" t="s">
        <v>196</v>
      </c>
      <c r="E117" s="17" t="s">
        <v>627</v>
      </c>
      <c r="F117" s="17" t="s">
        <v>628</v>
      </c>
      <c r="G117" s="17" t="s">
        <v>159</v>
      </c>
      <c r="H117" s="17">
        <v>30000</v>
      </c>
      <c r="I117" s="17">
        <f t="shared" si="5"/>
        <v>35700</v>
      </c>
      <c r="J117" s="17" t="s">
        <v>829</v>
      </c>
      <c r="K117" s="25" t="s">
        <v>759</v>
      </c>
      <c r="L117" s="25" t="s">
        <v>648</v>
      </c>
      <c r="M117" s="32"/>
      <c r="N117" s="33"/>
      <c r="O117" s="33"/>
      <c r="P117" s="33"/>
      <c r="Q117" s="33"/>
      <c r="R117" s="33"/>
      <c r="S117" s="33"/>
      <c r="T117" s="33"/>
      <c r="U117" s="33"/>
      <c r="V117" s="33"/>
      <c r="W117" s="33"/>
      <c r="X117" s="33"/>
      <c r="Y117" s="33"/>
      <c r="Z117" s="33"/>
      <c r="AA117" s="33"/>
      <c r="AB117" s="33"/>
      <c r="AC117" s="33"/>
      <c r="AD117" s="32"/>
      <c r="AE117" s="33"/>
      <c r="AF117" s="33"/>
      <c r="AG117" s="33"/>
      <c r="AH117" s="33"/>
      <c r="AI117" s="33"/>
      <c r="AJ117" s="33"/>
      <c r="AK117" s="33"/>
      <c r="AL117" s="33"/>
      <c r="AM117" s="33"/>
      <c r="AN117" s="33"/>
      <c r="AO117" s="33"/>
      <c r="AP117" s="33"/>
      <c r="AQ117" s="33"/>
      <c r="AR117" s="33"/>
      <c r="AS117" s="33"/>
      <c r="AT117" s="33"/>
    </row>
    <row r="118" spans="1:46" s="9" customFormat="1" ht="33" customHeight="1" x14ac:dyDescent="0.2">
      <c r="A118" s="18" t="s">
        <v>352</v>
      </c>
      <c r="B118" s="16" t="s">
        <v>734</v>
      </c>
      <c r="C118" s="17" t="s">
        <v>735</v>
      </c>
      <c r="D118" s="16" t="s">
        <v>196</v>
      </c>
      <c r="E118" s="17" t="s">
        <v>736</v>
      </c>
      <c r="F118" s="17" t="s">
        <v>737</v>
      </c>
      <c r="G118" s="17" t="s">
        <v>479</v>
      </c>
      <c r="H118" s="17">
        <v>3000</v>
      </c>
      <c r="I118" s="17">
        <f t="shared" si="5"/>
        <v>3570</v>
      </c>
      <c r="J118" s="17" t="s">
        <v>706</v>
      </c>
      <c r="K118" s="25" t="s">
        <v>759</v>
      </c>
      <c r="L118" s="25" t="s">
        <v>648</v>
      </c>
      <c r="M118" s="32"/>
      <c r="N118" s="33"/>
      <c r="O118" s="33"/>
      <c r="P118" s="33"/>
      <c r="Q118" s="33"/>
      <c r="R118" s="33"/>
      <c r="S118" s="33"/>
      <c r="T118" s="33"/>
      <c r="U118" s="33"/>
      <c r="V118" s="33"/>
      <c r="W118" s="33"/>
      <c r="X118" s="33"/>
      <c r="Y118" s="33"/>
      <c r="Z118" s="33"/>
      <c r="AA118" s="33"/>
      <c r="AB118" s="33"/>
      <c r="AC118" s="33"/>
      <c r="AD118" s="32"/>
      <c r="AE118" s="33"/>
      <c r="AF118" s="33"/>
      <c r="AG118" s="33"/>
      <c r="AH118" s="33"/>
      <c r="AI118" s="33"/>
      <c r="AJ118" s="33"/>
      <c r="AK118" s="33"/>
      <c r="AL118" s="33"/>
      <c r="AM118" s="33"/>
      <c r="AN118" s="33"/>
      <c r="AO118" s="33"/>
      <c r="AP118" s="33"/>
      <c r="AQ118" s="33"/>
      <c r="AR118" s="33"/>
      <c r="AS118" s="33"/>
      <c r="AT118" s="33"/>
    </row>
    <row r="119" spans="1:46" s="12" customFormat="1" ht="28.5" customHeight="1" x14ac:dyDescent="0.2">
      <c r="A119" s="18" t="s">
        <v>356</v>
      </c>
      <c r="B119" s="15" t="s">
        <v>30</v>
      </c>
      <c r="C119" s="15" t="s">
        <v>674</v>
      </c>
      <c r="D119" s="15" t="s">
        <v>196</v>
      </c>
      <c r="E119" s="16" t="s">
        <v>675</v>
      </c>
      <c r="F119" s="16" t="s">
        <v>676</v>
      </c>
      <c r="G119" s="16" t="s">
        <v>479</v>
      </c>
      <c r="H119" s="17">
        <v>6000</v>
      </c>
      <c r="I119" s="17">
        <f t="shared" si="5"/>
        <v>7140</v>
      </c>
      <c r="J119" s="17" t="s">
        <v>829</v>
      </c>
      <c r="K119" s="25" t="s">
        <v>759</v>
      </c>
      <c r="L119" s="25" t="s">
        <v>648</v>
      </c>
      <c r="M119" s="31"/>
      <c r="N119" s="34"/>
      <c r="O119" s="34"/>
      <c r="P119" s="34"/>
      <c r="Q119" s="34"/>
      <c r="R119" s="34"/>
      <c r="S119" s="34"/>
      <c r="T119" s="34"/>
      <c r="U119" s="34"/>
      <c r="V119" s="34"/>
      <c r="W119" s="34"/>
      <c r="X119" s="34"/>
      <c r="Y119" s="34"/>
      <c r="Z119" s="34"/>
      <c r="AA119" s="34"/>
      <c r="AB119" s="34"/>
      <c r="AC119" s="34"/>
      <c r="AD119" s="32"/>
      <c r="AE119" s="33"/>
      <c r="AF119" s="33"/>
      <c r="AG119" s="33"/>
      <c r="AH119" s="33"/>
      <c r="AI119" s="33"/>
      <c r="AJ119" s="33"/>
      <c r="AK119" s="33"/>
      <c r="AL119" s="33"/>
      <c r="AM119" s="34"/>
      <c r="AN119" s="34"/>
      <c r="AO119" s="34"/>
      <c r="AP119" s="34"/>
      <c r="AQ119" s="34"/>
      <c r="AR119" s="34"/>
      <c r="AS119" s="34"/>
      <c r="AT119" s="34"/>
    </row>
    <row r="120" spans="1:46" s="10" customFormat="1" ht="36" x14ac:dyDescent="0.2">
      <c r="A120" s="18" t="s">
        <v>359</v>
      </c>
      <c r="B120" s="15" t="s">
        <v>639</v>
      </c>
      <c r="C120" s="15" t="s">
        <v>728</v>
      </c>
      <c r="D120" s="16" t="s">
        <v>196</v>
      </c>
      <c r="E120" s="17" t="s">
        <v>729</v>
      </c>
      <c r="F120" s="17" t="s">
        <v>730</v>
      </c>
      <c r="G120" s="16" t="s">
        <v>479</v>
      </c>
      <c r="H120" s="17">
        <v>3000</v>
      </c>
      <c r="I120" s="17">
        <f t="shared" si="5"/>
        <v>3570</v>
      </c>
      <c r="J120" s="17" t="s">
        <v>829</v>
      </c>
      <c r="K120" s="25" t="s">
        <v>759</v>
      </c>
      <c r="L120" s="25" t="s">
        <v>648</v>
      </c>
      <c r="M120" s="32"/>
      <c r="N120" s="33"/>
      <c r="O120" s="33"/>
      <c r="P120" s="33"/>
      <c r="Q120" s="33"/>
      <c r="R120" s="33"/>
      <c r="S120" s="33"/>
      <c r="T120" s="33"/>
      <c r="U120" s="33"/>
      <c r="V120" s="33"/>
      <c r="W120" s="33"/>
      <c r="X120" s="33"/>
      <c r="Y120" s="33"/>
      <c r="Z120" s="33"/>
      <c r="AA120" s="37"/>
      <c r="AB120" s="37"/>
      <c r="AC120" s="37"/>
      <c r="AD120" s="36"/>
      <c r="AE120" s="37"/>
      <c r="AF120" s="37"/>
      <c r="AG120" s="37"/>
      <c r="AH120" s="37"/>
      <c r="AI120" s="37"/>
      <c r="AJ120" s="37"/>
      <c r="AK120" s="37"/>
      <c r="AL120" s="37"/>
      <c r="AM120" s="37"/>
      <c r="AN120" s="37"/>
      <c r="AO120" s="37"/>
      <c r="AP120" s="37"/>
      <c r="AQ120" s="37"/>
      <c r="AR120" s="37"/>
      <c r="AS120" s="37"/>
      <c r="AT120" s="37"/>
    </row>
    <row r="121" spans="1:46" s="10" customFormat="1" ht="36.75" customHeight="1" x14ac:dyDescent="0.2">
      <c r="A121" s="18" t="s">
        <v>361</v>
      </c>
      <c r="B121" s="15" t="s">
        <v>738</v>
      </c>
      <c r="C121" s="15" t="s">
        <v>691</v>
      </c>
      <c r="D121" s="16" t="s">
        <v>196</v>
      </c>
      <c r="E121" s="17" t="s">
        <v>692</v>
      </c>
      <c r="F121" s="17" t="s">
        <v>693</v>
      </c>
      <c r="G121" s="16" t="s">
        <v>479</v>
      </c>
      <c r="H121" s="17">
        <v>1000</v>
      </c>
      <c r="I121" s="17">
        <f t="shared" si="5"/>
        <v>1190</v>
      </c>
      <c r="J121" s="17" t="s">
        <v>758</v>
      </c>
      <c r="K121" s="25" t="s">
        <v>759</v>
      </c>
      <c r="L121" s="25" t="s">
        <v>648</v>
      </c>
      <c r="M121" s="32"/>
      <c r="N121" s="33"/>
      <c r="O121" s="33"/>
      <c r="P121" s="33"/>
      <c r="Q121" s="33"/>
      <c r="R121" s="33"/>
      <c r="S121" s="33"/>
      <c r="T121" s="33"/>
      <c r="U121" s="33"/>
      <c r="V121" s="33"/>
      <c r="W121" s="33"/>
      <c r="X121" s="33"/>
      <c r="Y121" s="33"/>
      <c r="Z121" s="33"/>
      <c r="AA121" s="37"/>
      <c r="AB121" s="37"/>
      <c r="AC121" s="37"/>
      <c r="AD121" s="36"/>
      <c r="AE121" s="37"/>
      <c r="AF121" s="37"/>
      <c r="AG121" s="37"/>
      <c r="AH121" s="37"/>
      <c r="AI121" s="37"/>
      <c r="AJ121" s="37"/>
      <c r="AK121" s="37"/>
      <c r="AL121" s="37"/>
      <c r="AM121" s="37"/>
      <c r="AN121" s="37"/>
      <c r="AO121" s="37"/>
      <c r="AP121" s="37"/>
      <c r="AQ121" s="37"/>
      <c r="AR121" s="37"/>
      <c r="AS121" s="37"/>
      <c r="AT121" s="37"/>
    </row>
    <row r="122" spans="1:46" s="10" customFormat="1" ht="31.5" customHeight="1" x14ac:dyDescent="0.2">
      <c r="A122" s="18" t="s">
        <v>366</v>
      </c>
      <c r="B122" s="15" t="s">
        <v>9</v>
      </c>
      <c r="C122" s="15" t="s">
        <v>698</v>
      </c>
      <c r="D122" s="16" t="s">
        <v>196</v>
      </c>
      <c r="E122" s="17" t="s">
        <v>700</v>
      </c>
      <c r="F122" s="17" t="s">
        <v>701</v>
      </c>
      <c r="G122" s="16" t="s">
        <v>479</v>
      </c>
      <c r="H122" s="17">
        <v>1000</v>
      </c>
      <c r="I122" s="17">
        <f t="shared" si="5"/>
        <v>1190</v>
      </c>
      <c r="J122" s="17" t="s">
        <v>829</v>
      </c>
      <c r="K122" s="25" t="s">
        <v>759</v>
      </c>
      <c r="L122" s="25" t="s">
        <v>648</v>
      </c>
      <c r="M122" s="32"/>
      <c r="N122" s="33"/>
      <c r="O122" s="33"/>
      <c r="P122" s="33"/>
      <c r="Q122" s="33"/>
      <c r="R122" s="33"/>
      <c r="S122" s="33"/>
      <c r="T122" s="33"/>
      <c r="U122" s="33"/>
      <c r="V122" s="33"/>
      <c r="W122" s="33"/>
      <c r="X122" s="33"/>
      <c r="Y122" s="33"/>
      <c r="Z122" s="33"/>
      <c r="AA122" s="37"/>
      <c r="AB122" s="37"/>
      <c r="AC122" s="37"/>
      <c r="AD122" s="36"/>
      <c r="AE122" s="37"/>
      <c r="AF122" s="37"/>
      <c r="AG122" s="37"/>
      <c r="AH122" s="37"/>
      <c r="AI122" s="37"/>
      <c r="AJ122" s="37"/>
      <c r="AK122" s="37"/>
      <c r="AL122" s="37"/>
      <c r="AM122" s="37"/>
      <c r="AN122" s="37"/>
      <c r="AO122" s="37"/>
      <c r="AP122" s="37"/>
      <c r="AQ122" s="37"/>
      <c r="AR122" s="37"/>
      <c r="AS122" s="37"/>
      <c r="AT122" s="37"/>
    </row>
    <row r="123" spans="1:46" s="9" customFormat="1" ht="34.5" customHeight="1" x14ac:dyDescent="0.2">
      <c r="A123" s="18" t="s">
        <v>370</v>
      </c>
      <c r="B123" s="15" t="s">
        <v>9</v>
      </c>
      <c r="C123" s="15" t="s">
        <v>739</v>
      </c>
      <c r="D123" s="16" t="s">
        <v>196</v>
      </c>
      <c r="E123" s="17" t="s">
        <v>709</v>
      </c>
      <c r="F123" s="17" t="s">
        <v>710</v>
      </c>
      <c r="G123" s="16" t="s">
        <v>479</v>
      </c>
      <c r="H123" s="17">
        <v>500</v>
      </c>
      <c r="I123" s="17">
        <f t="shared" si="5"/>
        <v>595</v>
      </c>
      <c r="J123" s="17" t="s">
        <v>829</v>
      </c>
      <c r="K123" s="25" t="s">
        <v>759</v>
      </c>
      <c r="L123" s="25" t="s">
        <v>648</v>
      </c>
      <c r="M123" s="32"/>
      <c r="N123" s="33"/>
      <c r="O123" s="33"/>
      <c r="P123" s="33"/>
      <c r="Q123" s="33"/>
      <c r="R123" s="33"/>
      <c r="S123" s="33"/>
      <c r="T123" s="33"/>
      <c r="U123" s="33"/>
      <c r="V123" s="33"/>
      <c r="W123" s="33"/>
      <c r="X123" s="33"/>
      <c r="Y123" s="33"/>
      <c r="Z123" s="33"/>
      <c r="AA123" s="37"/>
      <c r="AB123" s="37"/>
      <c r="AC123" s="37"/>
      <c r="AD123" s="32"/>
      <c r="AE123" s="33"/>
      <c r="AF123" s="33"/>
      <c r="AG123" s="33"/>
      <c r="AH123" s="33"/>
      <c r="AI123" s="33"/>
      <c r="AJ123" s="33"/>
      <c r="AK123" s="33"/>
      <c r="AL123" s="33"/>
      <c r="AM123" s="33"/>
      <c r="AN123" s="33"/>
      <c r="AO123" s="33"/>
      <c r="AP123" s="33"/>
      <c r="AQ123" s="33"/>
      <c r="AR123" s="33"/>
      <c r="AS123" s="33"/>
      <c r="AT123" s="33"/>
    </row>
    <row r="124" spans="1:46" s="9" customFormat="1" ht="40.5" customHeight="1" x14ac:dyDescent="0.2">
      <c r="A124" s="18" t="s">
        <v>374</v>
      </c>
      <c r="B124" s="15" t="s">
        <v>9</v>
      </c>
      <c r="C124" s="15" t="s">
        <v>740</v>
      </c>
      <c r="D124" s="16" t="s">
        <v>196</v>
      </c>
      <c r="E124" s="17" t="s">
        <v>780</v>
      </c>
      <c r="F124" s="17" t="s">
        <v>781</v>
      </c>
      <c r="G124" s="16" t="s">
        <v>479</v>
      </c>
      <c r="H124" s="17">
        <v>30000</v>
      </c>
      <c r="I124" s="17">
        <f>H124*1.19</f>
        <v>35700</v>
      </c>
      <c r="J124" s="17" t="s">
        <v>706</v>
      </c>
      <c r="K124" s="25" t="s">
        <v>759</v>
      </c>
      <c r="L124" s="25" t="s">
        <v>649</v>
      </c>
      <c r="M124" s="32"/>
      <c r="N124" s="33"/>
      <c r="O124" s="33"/>
      <c r="P124" s="33"/>
      <c r="Q124" s="33"/>
      <c r="R124" s="33"/>
      <c r="S124" s="33"/>
      <c r="T124" s="33"/>
      <c r="U124" s="33"/>
      <c r="V124" s="33"/>
      <c r="W124" s="33"/>
      <c r="X124" s="33"/>
      <c r="Y124" s="33"/>
      <c r="Z124" s="33"/>
      <c r="AA124" s="33"/>
      <c r="AB124" s="33"/>
      <c r="AC124" s="33"/>
      <c r="AD124" s="32"/>
      <c r="AE124" s="33"/>
      <c r="AF124" s="33"/>
      <c r="AG124" s="33"/>
      <c r="AH124" s="33"/>
      <c r="AI124" s="33"/>
      <c r="AJ124" s="33"/>
      <c r="AK124" s="33"/>
      <c r="AL124" s="33"/>
      <c r="AM124" s="33"/>
      <c r="AN124" s="33"/>
      <c r="AO124" s="33"/>
      <c r="AP124" s="33"/>
      <c r="AQ124" s="33"/>
      <c r="AR124" s="33"/>
      <c r="AS124" s="33"/>
      <c r="AT124" s="33"/>
    </row>
    <row r="125" spans="1:46" s="9" customFormat="1" ht="54.75" customHeight="1" x14ac:dyDescent="0.2">
      <c r="A125" s="18" t="s">
        <v>378</v>
      </c>
      <c r="B125" s="15" t="s">
        <v>9</v>
      </c>
      <c r="C125" s="15" t="s">
        <v>817</v>
      </c>
      <c r="D125" s="16" t="s">
        <v>196</v>
      </c>
      <c r="E125" s="17" t="s">
        <v>818</v>
      </c>
      <c r="F125" s="17" t="s">
        <v>819</v>
      </c>
      <c r="G125" s="16" t="s">
        <v>479</v>
      </c>
      <c r="H125" s="17">
        <v>20000</v>
      </c>
      <c r="I125" s="17">
        <f>H125*1.19</f>
        <v>23800</v>
      </c>
      <c r="J125" s="17" t="s">
        <v>812</v>
      </c>
      <c r="K125" s="25" t="s">
        <v>813</v>
      </c>
      <c r="L125" s="25" t="s">
        <v>648</v>
      </c>
      <c r="M125" s="32"/>
      <c r="N125" s="33"/>
      <c r="O125" s="33"/>
      <c r="P125" s="33"/>
      <c r="Q125" s="33"/>
      <c r="R125" s="33"/>
      <c r="S125" s="33"/>
      <c r="T125" s="33"/>
      <c r="U125" s="33"/>
      <c r="V125" s="33"/>
      <c r="W125" s="33"/>
      <c r="X125" s="33"/>
      <c r="Y125" s="33"/>
      <c r="Z125" s="33"/>
      <c r="AA125" s="33"/>
      <c r="AB125" s="33"/>
      <c r="AC125" s="33"/>
      <c r="AD125" s="32"/>
      <c r="AE125" s="33"/>
      <c r="AF125" s="33"/>
      <c r="AG125" s="33"/>
      <c r="AH125" s="33"/>
      <c r="AI125" s="33"/>
      <c r="AJ125" s="33"/>
      <c r="AK125" s="33"/>
      <c r="AL125" s="33"/>
      <c r="AM125" s="33"/>
      <c r="AN125" s="33"/>
      <c r="AO125" s="33"/>
      <c r="AP125" s="33"/>
      <c r="AQ125" s="33"/>
      <c r="AR125" s="33"/>
      <c r="AS125" s="33"/>
      <c r="AT125" s="33"/>
    </row>
    <row r="126" spans="1:46" s="9" customFormat="1" ht="54.75" customHeight="1" x14ac:dyDescent="0.2">
      <c r="A126" s="18" t="s">
        <v>382</v>
      </c>
      <c r="B126" s="15" t="s">
        <v>9</v>
      </c>
      <c r="C126" s="15" t="s">
        <v>841</v>
      </c>
      <c r="D126" s="16" t="s">
        <v>196</v>
      </c>
      <c r="E126" s="17" t="s">
        <v>842</v>
      </c>
      <c r="F126" s="17" t="s">
        <v>843</v>
      </c>
      <c r="G126" s="16" t="s">
        <v>479</v>
      </c>
      <c r="H126" s="17">
        <v>4200</v>
      </c>
      <c r="I126" s="17">
        <f>H126*1.19</f>
        <v>4998</v>
      </c>
      <c r="J126" s="17" t="s">
        <v>812</v>
      </c>
      <c r="K126" s="25" t="s">
        <v>832</v>
      </c>
      <c r="L126" s="25" t="s">
        <v>649</v>
      </c>
      <c r="M126" s="32"/>
      <c r="N126" s="33"/>
      <c r="O126" s="33"/>
      <c r="P126" s="33"/>
      <c r="Q126" s="33"/>
      <c r="R126" s="33"/>
      <c r="S126" s="33"/>
      <c r="T126" s="33"/>
      <c r="U126" s="33"/>
      <c r="V126" s="33"/>
      <c r="W126" s="33"/>
      <c r="X126" s="33"/>
      <c r="Y126" s="33"/>
      <c r="Z126" s="33"/>
      <c r="AA126" s="33"/>
      <c r="AB126" s="33"/>
      <c r="AC126" s="33"/>
      <c r="AD126" s="32"/>
      <c r="AE126" s="33"/>
      <c r="AF126" s="33"/>
      <c r="AG126" s="33"/>
      <c r="AH126" s="33"/>
      <c r="AI126" s="33"/>
      <c r="AJ126" s="33"/>
      <c r="AK126" s="33"/>
      <c r="AL126" s="33"/>
      <c r="AM126" s="33"/>
      <c r="AN126" s="33"/>
      <c r="AO126" s="33"/>
      <c r="AP126" s="33"/>
      <c r="AQ126" s="33"/>
      <c r="AR126" s="33"/>
      <c r="AS126" s="33"/>
      <c r="AT126" s="33"/>
    </row>
    <row r="127" spans="1:46" s="9" customFormat="1" ht="24" customHeight="1" x14ac:dyDescent="0.2">
      <c r="A127" s="18"/>
      <c r="B127" s="46" t="s">
        <v>196</v>
      </c>
      <c r="C127" s="46"/>
      <c r="D127" s="45" t="s">
        <v>449</v>
      </c>
      <c r="E127" s="45"/>
      <c r="F127" s="45"/>
      <c r="G127" s="45"/>
      <c r="H127" s="20">
        <f>SUM(H73:H126)</f>
        <v>1066500</v>
      </c>
      <c r="I127" s="20">
        <f>SUM(I73:I126)</f>
        <v>1269135</v>
      </c>
      <c r="J127" s="17"/>
      <c r="K127" s="25"/>
      <c r="L127" s="25"/>
      <c r="M127" s="32"/>
      <c r="N127" s="32"/>
      <c r="O127" s="32"/>
      <c r="P127" s="32"/>
      <c r="Q127" s="32"/>
      <c r="R127" s="32"/>
      <c r="S127" s="32"/>
      <c r="T127" s="32"/>
      <c r="U127" s="32"/>
      <c r="V127" s="32"/>
      <c r="W127" s="32"/>
      <c r="X127" s="32"/>
      <c r="Y127" s="32"/>
      <c r="Z127" s="32"/>
      <c r="AA127" s="32"/>
      <c r="AB127" s="32"/>
      <c r="AC127" s="32"/>
      <c r="AD127" s="32"/>
      <c r="AE127" s="33"/>
      <c r="AF127" s="33"/>
      <c r="AG127" s="33"/>
      <c r="AH127" s="33"/>
      <c r="AI127" s="33"/>
      <c r="AJ127" s="33"/>
      <c r="AK127" s="33"/>
      <c r="AL127" s="33"/>
      <c r="AM127" s="33"/>
      <c r="AN127" s="33"/>
      <c r="AO127" s="33"/>
      <c r="AP127" s="33"/>
      <c r="AQ127" s="33"/>
      <c r="AR127" s="33"/>
      <c r="AS127" s="33"/>
      <c r="AT127" s="33"/>
    </row>
    <row r="128" spans="1:46" s="13" customFormat="1" ht="24" x14ac:dyDescent="0.2">
      <c r="A128" s="18" t="s">
        <v>384</v>
      </c>
      <c r="B128" s="15" t="s">
        <v>9</v>
      </c>
      <c r="C128" s="15" t="s">
        <v>583</v>
      </c>
      <c r="D128" s="16" t="s">
        <v>584</v>
      </c>
      <c r="E128" s="16" t="s">
        <v>586</v>
      </c>
      <c r="F128" s="16" t="s">
        <v>583</v>
      </c>
      <c r="G128" s="16" t="s">
        <v>479</v>
      </c>
      <c r="H128" s="17">
        <v>4000</v>
      </c>
      <c r="I128" s="17">
        <f t="shared" ref="I128:I146" si="6">H128*1.19</f>
        <v>4760</v>
      </c>
      <c r="J128" s="17" t="s">
        <v>829</v>
      </c>
      <c r="K128" s="25" t="s">
        <v>759</v>
      </c>
      <c r="L128" s="25" t="s">
        <v>649</v>
      </c>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row>
    <row r="129" spans="1:46" s="9" customFormat="1" ht="22.5" customHeight="1" x14ac:dyDescent="0.2">
      <c r="A129" s="19"/>
      <c r="B129" s="46" t="s">
        <v>584</v>
      </c>
      <c r="C129" s="46"/>
      <c r="D129" s="45" t="s">
        <v>585</v>
      </c>
      <c r="E129" s="45"/>
      <c r="F129" s="45"/>
      <c r="G129" s="45"/>
      <c r="H129" s="20">
        <f>SUM(H128)</f>
        <v>4000</v>
      </c>
      <c r="I129" s="20">
        <f>SUM(I128)</f>
        <v>4760</v>
      </c>
      <c r="J129" s="20"/>
      <c r="K129" s="25"/>
      <c r="L129" s="25"/>
      <c r="M129" s="32"/>
      <c r="N129" s="32"/>
      <c r="O129" s="32"/>
      <c r="P129" s="32"/>
      <c r="Q129" s="32"/>
      <c r="R129" s="32"/>
      <c r="S129" s="32"/>
      <c r="T129" s="32"/>
      <c r="U129" s="32"/>
      <c r="V129" s="32"/>
      <c r="W129" s="32"/>
      <c r="X129" s="32"/>
      <c r="Y129" s="32"/>
      <c r="Z129" s="32"/>
      <c r="AA129" s="32"/>
      <c r="AB129" s="32"/>
      <c r="AC129" s="32"/>
      <c r="AD129" s="32"/>
      <c r="AE129" s="33"/>
      <c r="AF129" s="33"/>
      <c r="AG129" s="33"/>
      <c r="AH129" s="33"/>
      <c r="AI129" s="33"/>
      <c r="AJ129" s="33"/>
      <c r="AK129" s="33"/>
      <c r="AL129" s="33"/>
      <c r="AM129" s="33"/>
      <c r="AN129" s="33"/>
      <c r="AO129" s="33"/>
      <c r="AP129" s="33"/>
      <c r="AQ129" s="33"/>
      <c r="AR129" s="33"/>
      <c r="AS129" s="33"/>
      <c r="AT129" s="33"/>
    </row>
    <row r="130" spans="1:46" s="27" customFormat="1" ht="24" x14ac:dyDescent="0.2">
      <c r="A130" s="18" t="s">
        <v>387</v>
      </c>
      <c r="B130" s="16" t="s">
        <v>9</v>
      </c>
      <c r="C130" s="17" t="s">
        <v>640</v>
      </c>
      <c r="D130" s="16" t="s">
        <v>303</v>
      </c>
      <c r="E130" s="17" t="s">
        <v>304</v>
      </c>
      <c r="F130" s="17" t="s">
        <v>305</v>
      </c>
      <c r="G130" s="17" t="s">
        <v>479</v>
      </c>
      <c r="H130" s="17">
        <v>4000</v>
      </c>
      <c r="I130" s="17">
        <f t="shared" si="6"/>
        <v>4760</v>
      </c>
      <c r="J130" s="17" t="s">
        <v>758</v>
      </c>
      <c r="K130" s="25" t="s">
        <v>759</v>
      </c>
      <c r="L130" s="25" t="s">
        <v>649</v>
      </c>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row>
    <row r="131" spans="1:46" s="7" customFormat="1" ht="24" customHeight="1" x14ac:dyDescent="0.2">
      <c r="A131" s="18" t="s">
        <v>514</v>
      </c>
      <c r="B131" s="16" t="s">
        <v>9</v>
      </c>
      <c r="C131" s="17" t="s">
        <v>307</v>
      </c>
      <c r="D131" s="16" t="s">
        <v>303</v>
      </c>
      <c r="E131" s="17" t="s">
        <v>308</v>
      </c>
      <c r="F131" s="17" t="s">
        <v>309</v>
      </c>
      <c r="G131" s="17" t="s">
        <v>479</v>
      </c>
      <c r="H131" s="17">
        <v>3000</v>
      </c>
      <c r="I131" s="17">
        <f t="shared" si="6"/>
        <v>3570</v>
      </c>
      <c r="J131" s="17" t="s">
        <v>758</v>
      </c>
      <c r="K131" s="25" t="s">
        <v>759</v>
      </c>
      <c r="L131" s="25" t="s">
        <v>648</v>
      </c>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row>
    <row r="132" spans="1:46" s="7" customFormat="1" ht="24" x14ac:dyDescent="0.2">
      <c r="A132" s="18" t="s">
        <v>391</v>
      </c>
      <c r="B132" s="16" t="s">
        <v>9</v>
      </c>
      <c r="C132" s="17" t="s">
        <v>311</v>
      </c>
      <c r="D132" s="16" t="s">
        <v>303</v>
      </c>
      <c r="E132" s="17" t="s">
        <v>312</v>
      </c>
      <c r="F132" s="17" t="s">
        <v>313</v>
      </c>
      <c r="G132" s="17" t="s">
        <v>479</v>
      </c>
      <c r="H132" s="17">
        <v>1500</v>
      </c>
      <c r="I132" s="17">
        <f t="shared" si="6"/>
        <v>1785</v>
      </c>
      <c r="J132" s="17" t="s">
        <v>758</v>
      </c>
      <c r="K132" s="25" t="s">
        <v>759</v>
      </c>
      <c r="L132" s="25" t="s">
        <v>649</v>
      </c>
      <c r="M132" s="32"/>
      <c r="N132" s="33"/>
      <c r="O132" s="33"/>
      <c r="P132" s="33"/>
      <c r="Q132" s="33"/>
      <c r="R132" s="33"/>
      <c r="S132" s="33"/>
      <c r="T132" s="33"/>
      <c r="U132" s="33"/>
      <c r="V132" s="33"/>
      <c r="W132" s="33"/>
      <c r="X132" s="33"/>
      <c r="Y132" s="33"/>
      <c r="Z132" s="33"/>
      <c r="AA132" s="33"/>
      <c r="AB132" s="33"/>
      <c r="AC132" s="33"/>
      <c r="AD132" s="32"/>
      <c r="AE132" s="32"/>
      <c r="AF132" s="32"/>
      <c r="AG132" s="32"/>
      <c r="AH132" s="32"/>
      <c r="AI132" s="32"/>
      <c r="AJ132" s="32"/>
      <c r="AK132" s="32"/>
      <c r="AL132" s="32"/>
      <c r="AM132" s="32"/>
      <c r="AN132" s="32"/>
      <c r="AO132" s="32"/>
      <c r="AP132" s="32"/>
      <c r="AQ132" s="32"/>
      <c r="AR132" s="32"/>
      <c r="AS132" s="32"/>
      <c r="AT132" s="32"/>
    </row>
    <row r="133" spans="1:46" s="11" customFormat="1" ht="43.5" customHeight="1" x14ac:dyDescent="0.2">
      <c r="A133" s="18" t="s">
        <v>392</v>
      </c>
      <c r="B133" s="16" t="s">
        <v>9</v>
      </c>
      <c r="C133" s="17" t="s">
        <v>800</v>
      </c>
      <c r="D133" s="16" t="s">
        <v>303</v>
      </c>
      <c r="E133" s="17" t="s">
        <v>316</v>
      </c>
      <c r="F133" s="17" t="s">
        <v>317</v>
      </c>
      <c r="G133" s="17" t="s">
        <v>479</v>
      </c>
      <c r="H133" s="17">
        <v>2000</v>
      </c>
      <c r="I133" s="17">
        <f t="shared" si="6"/>
        <v>2380</v>
      </c>
      <c r="J133" s="17" t="s">
        <v>758</v>
      </c>
      <c r="K133" s="25" t="s">
        <v>759</v>
      </c>
      <c r="L133" s="25" t="s">
        <v>649</v>
      </c>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row>
    <row r="134" spans="1:46" s="28" customFormat="1" ht="29.25" customHeight="1" x14ac:dyDescent="0.2">
      <c r="A134" s="18" t="s">
        <v>395</v>
      </c>
      <c r="B134" s="16" t="s">
        <v>9</v>
      </c>
      <c r="C134" s="17" t="s">
        <v>658</v>
      </c>
      <c r="D134" s="16" t="s">
        <v>303</v>
      </c>
      <c r="E134" s="17" t="s">
        <v>555</v>
      </c>
      <c r="F134" s="17" t="s">
        <v>556</v>
      </c>
      <c r="G134" s="17" t="s">
        <v>479</v>
      </c>
      <c r="H134" s="17">
        <v>2000</v>
      </c>
      <c r="I134" s="17">
        <f t="shared" si="6"/>
        <v>2380</v>
      </c>
      <c r="J134" s="17" t="s">
        <v>706</v>
      </c>
      <c r="K134" s="25" t="s">
        <v>759</v>
      </c>
      <c r="L134" s="25" t="s">
        <v>648</v>
      </c>
      <c r="M134" s="32"/>
      <c r="N134" s="32"/>
      <c r="O134" s="32"/>
      <c r="P134" s="32"/>
      <c r="Q134" s="32"/>
      <c r="R134" s="32"/>
      <c r="S134" s="32"/>
      <c r="T134" s="32"/>
      <c r="U134" s="32"/>
      <c r="V134" s="32"/>
      <c r="W134" s="32"/>
      <c r="X134" s="32"/>
      <c r="Y134" s="32"/>
      <c r="Z134" s="32"/>
      <c r="AA134" s="32"/>
      <c r="AB134" s="32"/>
      <c r="AC134" s="32"/>
      <c r="AD134" s="32"/>
      <c r="AE134" s="33"/>
      <c r="AF134" s="33"/>
      <c r="AG134" s="33"/>
      <c r="AH134" s="33"/>
      <c r="AI134" s="33"/>
      <c r="AJ134" s="33"/>
      <c r="AK134" s="33"/>
      <c r="AL134" s="33"/>
      <c r="AM134" s="33"/>
      <c r="AN134" s="33"/>
      <c r="AO134" s="33"/>
      <c r="AP134" s="33"/>
      <c r="AQ134" s="33"/>
      <c r="AR134" s="33"/>
      <c r="AS134" s="33"/>
      <c r="AT134" s="33"/>
    </row>
    <row r="135" spans="1:46" s="11" customFormat="1" ht="27.75" customHeight="1" x14ac:dyDescent="0.2">
      <c r="A135" s="18" t="s">
        <v>515</v>
      </c>
      <c r="B135" s="16" t="s">
        <v>712</v>
      </c>
      <c r="C135" s="17" t="s">
        <v>501</v>
      </c>
      <c r="D135" s="16" t="s">
        <v>303</v>
      </c>
      <c r="E135" s="17" t="s">
        <v>557</v>
      </c>
      <c r="F135" s="17" t="s">
        <v>558</v>
      </c>
      <c r="G135" s="17" t="s">
        <v>479</v>
      </c>
      <c r="H135" s="17">
        <v>1850</v>
      </c>
      <c r="I135" s="17">
        <f t="shared" si="6"/>
        <v>2201.5</v>
      </c>
      <c r="J135" s="17" t="s">
        <v>829</v>
      </c>
      <c r="K135" s="25" t="s">
        <v>759</v>
      </c>
      <c r="L135" s="25" t="s">
        <v>648</v>
      </c>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row>
    <row r="136" spans="1:46" s="7" customFormat="1" ht="29.25" customHeight="1" x14ac:dyDescent="0.2">
      <c r="A136" s="18" t="s">
        <v>396</v>
      </c>
      <c r="B136" s="16" t="s">
        <v>9</v>
      </c>
      <c r="C136" s="17" t="s">
        <v>435</v>
      </c>
      <c r="D136" s="16" t="s">
        <v>303</v>
      </c>
      <c r="E136" s="17" t="s">
        <v>436</v>
      </c>
      <c r="F136" s="17" t="s">
        <v>437</v>
      </c>
      <c r="G136" s="17" t="s">
        <v>479</v>
      </c>
      <c r="H136" s="17">
        <v>1000</v>
      </c>
      <c r="I136" s="17">
        <f t="shared" si="6"/>
        <v>1190</v>
      </c>
      <c r="J136" s="17" t="s">
        <v>758</v>
      </c>
      <c r="K136" s="25" t="s">
        <v>759</v>
      </c>
      <c r="L136" s="25" t="s">
        <v>649</v>
      </c>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row>
    <row r="137" spans="1:46" s="7" customFormat="1" ht="30" customHeight="1" x14ac:dyDescent="0.2">
      <c r="A137" s="18" t="s">
        <v>516</v>
      </c>
      <c r="B137" s="16" t="s">
        <v>9</v>
      </c>
      <c r="C137" s="17" t="s">
        <v>644</v>
      </c>
      <c r="D137" s="16" t="s">
        <v>303</v>
      </c>
      <c r="E137" s="17" t="s">
        <v>559</v>
      </c>
      <c r="F137" s="17" t="s">
        <v>560</v>
      </c>
      <c r="G137" s="17" t="s">
        <v>479</v>
      </c>
      <c r="H137" s="17">
        <v>1200</v>
      </c>
      <c r="I137" s="17">
        <f t="shared" si="6"/>
        <v>1428</v>
      </c>
      <c r="J137" s="17" t="s">
        <v>758</v>
      </c>
      <c r="K137" s="25" t="s">
        <v>759</v>
      </c>
      <c r="L137" s="25" t="s">
        <v>649</v>
      </c>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row>
    <row r="138" spans="1:46" s="7" customFormat="1" ht="30" customHeight="1" x14ac:dyDescent="0.2">
      <c r="A138" s="18" t="s">
        <v>399</v>
      </c>
      <c r="B138" s="16" t="s">
        <v>9</v>
      </c>
      <c r="C138" s="17" t="s">
        <v>641</v>
      </c>
      <c r="D138" s="16" t="s">
        <v>303</v>
      </c>
      <c r="E138" s="17" t="s">
        <v>561</v>
      </c>
      <c r="F138" s="17" t="s">
        <v>562</v>
      </c>
      <c r="G138" s="17" t="s">
        <v>479</v>
      </c>
      <c r="H138" s="17">
        <v>2000</v>
      </c>
      <c r="I138" s="17">
        <f t="shared" si="6"/>
        <v>2380</v>
      </c>
      <c r="J138" s="17" t="s">
        <v>758</v>
      </c>
      <c r="K138" s="25" t="s">
        <v>759</v>
      </c>
      <c r="L138" s="25" t="s">
        <v>649</v>
      </c>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row>
    <row r="139" spans="1:46" s="7" customFormat="1" ht="32.25" customHeight="1" x14ac:dyDescent="0.2">
      <c r="A139" s="18" t="s">
        <v>795</v>
      </c>
      <c r="B139" s="16" t="s">
        <v>9</v>
      </c>
      <c r="C139" s="17" t="s">
        <v>634</v>
      </c>
      <c r="D139" s="16" t="s">
        <v>303</v>
      </c>
      <c r="E139" s="17" t="s">
        <v>563</v>
      </c>
      <c r="F139" s="17" t="s">
        <v>564</v>
      </c>
      <c r="G139" s="17" t="s">
        <v>479</v>
      </c>
      <c r="H139" s="17">
        <v>10000</v>
      </c>
      <c r="I139" s="17">
        <f t="shared" si="6"/>
        <v>11900</v>
      </c>
      <c r="J139" s="17" t="s">
        <v>758</v>
      </c>
      <c r="K139" s="25" t="s">
        <v>759</v>
      </c>
      <c r="L139" s="25" t="s">
        <v>649</v>
      </c>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row>
    <row r="140" spans="1:46" s="11" customFormat="1" ht="30" customHeight="1" x14ac:dyDescent="0.2">
      <c r="A140" s="18" t="s">
        <v>517</v>
      </c>
      <c r="B140" s="16" t="s">
        <v>9</v>
      </c>
      <c r="C140" s="17" t="s">
        <v>645</v>
      </c>
      <c r="D140" s="16" t="s">
        <v>303</v>
      </c>
      <c r="E140" s="17" t="s">
        <v>565</v>
      </c>
      <c r="F140" s="17" t="s">
        <v>566</v>
      </c>
      <c r="G140" s="17" t="s">
        <v>479</v>
      </c>
      <c r="H140" s="17">
        <v>500</v>
      </c>
      <c r="I140" s="17">
        <f t="shared" si="6"/>
        <v>595</v>
      </c>
      <c r="J140" s="17" t="s">
        <v>758</v>
      </c>
      <c r="K140" s="25" t="s">
        <v>759</v>
      </c>
      <c r="L140" s="25" t="s">
        <v>648</v>
      </c>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row>
    <row r="141" spans="1:46" s="11" customFormat="1" ht="27" customHeight="1" x14ac:dyDescent="0.2">
      <c r="A141" s="18" t="s">
        <v>400</v>
      </c>
      <c r="B141" s="16" t="s">
        <v>9</v>
      </c>
      <c r="C141" s="17" t="s">
        <v>673</v>
      </c>
      <c r="D141" s="16" t="s">
        <v>303</v>
      </c>
      <c r="E141" s="17" t="s">
        <v>567</v>
      </c>
      <c r="F141" s="17" t="s">
        <v>568</v>
      </c>
      <c r="G141" s="17" t="s">
        <v>479</v>
      </c>
      <c r="H141" s="17">
        <v>8400</v>
      </c>
      <c r="I141" s="17">
        <f t="shared" si="6"/>
        <v>9996</v>
      </c>
      <c r="J141" s="17" t="s">
        <v>758</v>
      </c>
      <c r="K141" s="25" t="s">
        <v>759</v>
      </c>
      <c r="L141" s="25" t="s">
        <v>648</v>
      </c>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row>
    <row r="142" spans="1:46" s="7" customFormat="1" ht="31.5" customHeight="1" x14ac:dyDescent="0.2">
      <c r="A142" s="18" t="s">
        <v>518</v>
      </c>
      <c r="B142" s="16" t="s">
        <v>9</v>
      </c>
      <c r="C142" s="17" t="s">
        <v>764</v>
      </c>
      <c r="D142" s="16" t="s">
        <v>303</v>
      </c>
      <c r="E142" s="17" t="s">
        <v>671</v>
      </c>
      <c r="F142" s="17" t="s">
        <v>672</v>
      </c>
      <c r="G142" s="17" t="s">
        <v>804</v>
      </c>
      <c r="H142" s="17">
        <v>90000</v>
      </c>
      <c r="I142" s="17">
        <f t="shared" si="6"/>
        <v>107100</v>
      </c>
      <c r="J142" s="17" t="s">
        <v>829</v>
      </c>
      <c r="K142" s="25" t="s">
        <v>759</v>
      </c>
      <c r="L142" s="25" t="s">
        <v>648</v>
      </c>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row>
    <row r="143" spans="1:46" s="7" customFormat="1" ht="35.25" customHeight="1" x14ac:dyDescent="0.2">
      <c r="A143" s="18" t="s">
        <v>519</v>
      </c>
      <c r="B143" s="16" t="s">
        <v>9</v>
      </c>
      <c r="C143" s="17" t="s">
        <v>608</v>
      </c>
      <c r="D143" s="16" t="s">
        <v>303</v>
      </c>
      <c r="E143" s="17" t="s">
        <v>569</v>
      </c>
      <c r="F143" s="17" t="s">
        <v>570</v>
      </c>
      <c r="G143" s="17" t="s">
        <v>479</v>
      </c>
      <c r="H143" s="17">
        <v>5000</v>
      </c>
      <c r="I143" s="17">
        <f t="shared" si="6"/>
        <v>5950</v>
      </c>
      <c r="J143" s="17" t="s">
        <v>829</v>
      </c>
      <c r="K143" s="25" t="s">
        <v>759</v>
      </c>
      <c r="L143" s="25" t="s">
        <v>648</v>
      </c>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6" s="7" customFormat="1" ht="27.75" customHeight="1" x14ac:dyDescent="0.2">
      <c r="A144" s="18" t="s">
        <v>662</v>
      </c>
      <c r="B144" s="16" t="s">
        <v>9</v>
      </c>
      <c r="C144" s="17" t="s">
        <v>404</v>
      </c>
      <c r="D144" s="16" t="s">
        <v>303</v>
      </c>
      <c r="E144" s="17" t="s">
        <v>406</v>
      </c>
      <c r="F144" s="17" t="s">
        <v>404</v>
      </c>
      <c r="G144" s="17" t="s">
        <v>479</v>
      </c>
      <c r="H144" s="17">
        <v>14700</v>
      </c>
      <c r="I144" s="17">
        <f t="shared" si="6"/>
        <v>17493</v>
      </c>
      <c r="J144" s="17" t="s">
        <v>758</v>
      </c>
      <c r="K144" s="25" t="s">
        <v>759</v>
      </c>
      <c r="L144" s="25" t="s">
        <v>649</v>
      </c>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row>
    <row r="145" spans="1:46" s="7" customFormat="1" ht="71.25" customHeight="1" x14ac:dyDescent="0.2">
      <c r="A145" s="18" t="s">
        <v>403</v>
      </c>
      <c r="B145" s="16" t="s">
        <v>9</v>
      </c>
      <c r="C145" s="17" t="s">
        <v>810</v>
      </c>
      <c r="D145" s="16" t="s">
        <v>303</v>
      </c>
      <c r="E145" s="17" t="s">
        <v>604</v>
      </c>
      <c r="F145" s="17" t="s">
        <v>605</v>
      </c>
      <c r="G145" s="17" t="s">
        <v>479</v>
      </c>
      <c r="H145" s="17">
        <v>25000</v>
      </c>
      <c r="I145" s="17">
        <f t="shared" si="6"/>
        <v>29750</v>
      </c>
      <c r="J145" s="17" t="s">
        <v>758</v>
      </c>
      <c r="K145" s="25" t="s">
        <v>759</v>
      </c>
      <c r="L145" s="25" t="s">
        <v>649</v>
      </c>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row>
    <row r="146" spans="1:46" s="8" customFormat="1" ht="33.75" customHeight="1" x14ac:dyDescent="0.2">
      <c r="A146" s="18" t="s">
        <v>407</v>
      </c>
      <c r="B146" s="16" t="s">
        <v>741</v>
      </c>
      <c r="C146" s="17" t="s">
        <v>656</v>
      </c>
      <c r="D146" s="16" t="s">
        <v>303</v>
      </c>
      <c r="E146" s="17" t="s">
        <v>659</v>
      </c>
      <c r="F146" s="17" t="s">
        <v>660</v>
      </c>
      <c r="G146" s="17" t="s">
        <v>479</v>
      </c>
      <c r="H146" s="17">
        <v>5000</v>
      </c>
      <c r="I146" s="17">
        <f t="shared" si="6"/>
        <v>5950</v>
      </c>
      <c r="J146" s="17" t="s">
        <v>706</v>
      </c>
      <c r="K146" s="25" t="s">
        <v>759</v>
      </c>
      <c r="L146" s="25" t="s">
        <v>649</v>
      </c>
      <c r="M146" s="32"/>
      <c r="N146" s="32"/>
      <c r="O146" s="32"/>
      <c r="P146" s="32"/>
      <c r="Q146" s="32"/>
      <c r="R146" s="32"/>
      <c r="S146" s="32"/>
      <c r="T146" s="32"/>
      <c r="U146" s="32"/>
      <c r="V146" s="32"/>
      <c r="W146" s="32"/>
      <c r="X146" s="32"/>
      <c r="Y146" s="32"/>
      <c r="Z146" s="32"/>
      <c r="AA146" s="36"/>
      <c r="AB146" s="36"/>
      <c r="AC146" s="36"/>
      <c r="AD146" s="32"/>
      <c r="AE146" s="32"/>
      <c r="AF146" s="32"/>
      <c r="AG146" s="32"/>
      <c r="AH146" s="32"/>
      <c r="AI146" s="32"/>
      <c r="AJ146" s="32"/>
      <c r="AK146" s="32"/>
      <c r="AL146" s="32"/>
      <c r="AM146" s="32"/>
      <c r="AN146" s="32"/>
      <c r="AO146" s="32"/>
      <c r="AP146" s="32"/>
      <c r="AQ146" s="32"/>
      <c r="AR146" s="32"/>
      <c r="AS146" s="32"/>
      <c r="AT146" s="32"/>
    </row>
    <row r="147" spans="1:46" s="8" customFormat="1" ht="35.25" customHeight="1" x14ac:dyDescent="0.2">
      <c r="A147" s="18" t="s">
        <v>796</v>
      </c>
      <c r="B147" s="16" t="s">
        <v>9</v>
      </c>
      <c r="C147" s="17" t="s">
        <v>685</v>
      </c>
      <c r="D147" s="16" t="s">
        <v>303</v>
      </c>
      <c r="E147" s="17" t="s">
        <v>468</v>
      </c>
      <c r="F147" s="17" t="s">
        <v>469</v>
      </c>
      <c r="G147" s="17" t="s">
        <v>479</v>
      </c>
      <c r="H147" s="17">
        <v>6000</v>
      </c>
      <c r="I147" s="17">
        <f t="shared" ref="I147:I151" si="7">H147*1.19</f>
        <v>7140</v>
      </c>
      <c r="J147" s="17" t="s">
        <v>706</v>
      </c>
      <c r="K147" s="25" t="s">
        <v>759</v>
      </c>
      <c r="L147" s="25" t="s">
        <v>648</v>
      </c>
      <c r="M147" s="32"/>
      <c r="N147" s="32"/>
      <c r="O147" s="32"/>
      <c r="P147" s="32"/>
      <c r="Q147" s="32"/>
      <c r="R147" s="32"/>
      <c r="S147" s="32"/>
      <c r="T147" s="32"/>
      <c r="U147" s="32"/>
      <c r="V147" s="32"/>
      <c r="W147" s="32"/>
      <c r="X147" s="32"/>
      <c r="Y147" s="32"/>
      <c r="Z147" s="32"/>
      <c r="AA147" s="36"/>
      <c r="AB147" s="36"/>
      <c r="AC147" s="36"/>
      <c r="AD147" s="36"/>
      <c r="AE147" s="36"/>
      <c r="AF147" s="36"/>
      <c r="AG147" s="36"/>
      <c r="AH147" s="36"/>
      <c r="AI147" s="36"/>
      <c r="AJ147" s="36"/>
      <c r="AK147" s="36"/>
      <c r="AL147" s="36"/>
      <c r="AM147" s="36"/>
      <c r="AN147" s="36"/>
      <c r="AO147" s="36"/>
      <c r="AP147" s="36"/>
      <c r="AQ147" s="36"/>
      <c r="AR147" s="36"/>
      <c r="AS147" s="36"/>
      <c r="AT147" s="36"/>
    </row>
    <row r="148" spans="1:46" s="8" customFormat="1" ht="24" x14ac:dyDescent="0.2">
      <c r="A148" s="18" t="s">
        <v>411</v>
      </c>
      <c r="B148" s="16" t="s">
        <v>9</v>
      </c>
      <c r="C148" s="15" t="s">
        <v>688</v>
      </c>
      <c r="D148" s="16" t="s">
        <v>303</v>
      </c>
      <c r="E148" s="17" t="s">
        <v>686</v>
      </c>
      <c r="F148" s="17" t="s">
        <v>687</v>
      </c>
      <c r="G148" s="17" t="s">
        <v>479</v>
      </c>
      <c r="H148" s="17">
        <v>400</v>
      </c>
      <c r="I148" s="17">
        <f t="shared" si="7"/>
        <v>476</v>
      </c>
      <c r="J148" s="17" t="s">
        <v>829</v>
      </c>
      <c r="K148" s="25" t="s">
        <v>759</v>
      </c>
      <c r="L148" s="25" t="s">
        <v>649</v>
      </c>
      <c r="M148" s="32"/>
      <c r="N148" s="32"/>
      <c r="O148" s="32"/>
      <c r="P148" s="32"/>
      <c r="Q148" s="32"/>
      <c r="R148" s="32"/>
      <c r="S148" s="32"/>
      <c r="T148" s="32"/>
      <c r="U148" s="32"/>
      <c r="V148" s="32"/>
      <c r="W148" s="32"/>
      <c r="X148" s="32"/>
      <c r="Y148" s="32"/>
      <c r="Z148" s="32"/>
      <c r="AA148" s="32"/>
      <c r="AB148" s="32"/>
      <c r="AC148" s="32"/>
      <c r="AD148" s="36"/>
      <c r="AE148" s="36"/>
      <c r="AF148" s="36"/>
      <c r="AG148" s="36"/>
      <c r="AH148" s="36"/>
      <c r="AI148" s="36"/>
      <c r="AJ148" s="36"/>
      <c r="AK148" s="36"/>
      <c r="AL148" s="36"/>
      <c r="AM148" s="36"/>
      <c r="AN148" s="36"/>
      <c r="AO148" s="36"/>
      <c r="AP148" s="36"/>
      <c r="AQ148" s="36"/>
      <c r="AR148" s="36"/>
      <c r="AS148" s="36"/>
      <c r="AT148" s="36"/>
    </row>
    <row r="149" spans="1:46" s="8" customFormat="1" ht="30.75" customHeight="1" x14ac:dyDescent="0.2">
      <c r="A149" s="18" t="s">
        <v>412</v>
      </c>
      <c r="B149" s="16" t="s">
        <v>738</v>
      </c>
      <c r="C149" s="15" t="s">
        <v>695</v>
      </c>
      <c r="D149" s="16" t="s">
        <v>303</v>
      </c>
      <c r="E149" s="17" t="s">
        <v>689</v>
      </c>
      <c r="F149" s="17" t="s">
        <v>690</v>
      </c>
      <c r="G149" s="17" t="s">
        <v>479</v>
      </c>
      <c r="H149" s="17">
        <v>4000</v>
      </c>
      <c r="I149" s="17">
        <f t="shared" si="7"/>
        <v>4760</v>
      </c>
      <c r="J149" s="17" t="s">
        <v>758</v>
      </c>
      <c r="K149" s="25" t="s">
        <v>759</v>
      </c>
      <c r="L149" s="25" t="s">
        <v>648</v>
      </c>
      <c r="M149" s="32"/>
      <c r="N149" s="32"/>
      <c r="O149" s="31"/>
      <c r="P149" s="31"/>
      <c r="Q149" s="31"/>
      <c r="R149" s="31"/>
      <c r="S149" s="31"/>
      <c r="T149" s="31"/>
      <c r="U149" s="31"/>
      <c r="V149" s="31"/>
      <c r="W149" s="31"/>
      <c r="X149" s="31"/>
      <c r="Y149" s="31"/>
      <c r="Z149" s="31"/>
      <c r="AA149" s="31"/>
      <c r="AB149" s="31"/>
      <c r="AC149" s="31"/>
      <c r="AD149" s="36"/>
      <c r="AE149" s="36"/>
      <c r="AF149" s="36"/>
      <c r="AG149" s="36"/>
      <c r="AH149" s="36"/>
      <c r="AI149" s="36"/>
      <c r="AJ149" s="36"/>
      <c r="AK149" s="36"/>
      <c r="AL149" s="36"/>
      <c r="AM149" s="36"/>
      <c r="AN149" s="36"/>
      <c r="AO149" s="36"/>
      <c r="AP149" s="36"/>
      <c r="AQ149" s="36"/>
      <c r="AR149" s="36"/>
      <c r="AS149" s="36"/>
      <c r="AT149" s="36"/>
    </row>
    <row r="150" spans="1:46" s="8" customFormat="1" ht="24" x14ac:dyDescent="0.2">
      <c r="A150" s="18" t="s">
        <v>416</v>
      </c>
      <c r="B150" s="16" t="s">
        <v>696</v>
      </c>
      <c r="C150" s="15" t="s">
        <v>607</v>
      </c>
      <c r="D150" s="16" t="s">
        <v>303</v>
      </c>
      <c r="E150" s="17" t="s">
        <v>702</v>
      </c>
      <c r="F150" s="17" t="s">
        <v>703</v>
      </c>
      <c r="G150" s="17" t="s">
        <v>479</v>
      </c>
      <c r="H150" s="17">
        <v>5000</v>
      </c>
      <c r="I150" s="17">
        <f t="shared" si="7"/>
        <v>5950</v>
      </c>
      <c r="J150" s="17" t="s">
        <v>829</v>
      </c>
      <c r="K150" s="25" t="s">
        <v>759</v>
      </c>
      <c r="L150" s="25" t="s">
        <v>649</v>
      </c>
      <c r="M150" s="32"/>
      <c r="N150" s="32"/>
      <c r="O150" s="32"/>
      <c r="P150" s="32"/>
      <c r="Q150" s="32"/>
      <c r="R150" s="32"/>
      <c r="S150" s="32"/>
      <c r="T150" s="32"/>
      <c r="U150" s="32"/>
      <c r="V150" s="32"/>
      <c r="W150" s="32"/>
      <c r="X150" s="32"/>
      <c r="Y150" s="32"/>
      <c r="Z150" s="32"/>
      <c r="AA150" s="32"/>
      <c r="AB150" s="32"/>
      <c r="AC150" s="32"/>
      <c r="AD150" s="36"/>
      <c r="AE150" s="36"/>
      <c r="AF150" s="36"/>
      <c r="AG150" s="36"/>
      <c r="AH150" s="36"/>
      <c r="AI150" s="36"/>
      <c r="AJ150" s="36"/>
      <c r="AK150" s="36"/>
      <c r="AL150" s="36"/>
      <c r="AM150" s="36"/>
      <c r="AN150" s="36"/>
      <c r="AO150" s="36"/>
      <c r="AP150" s="36"/>
      <c r="AQ150" s="36"/>
      <c r="AR150" s="36"/>
      <c r="AS150" s="36"/>
      <c r="AT150" s="36"/>
    </row>
    <row r="151" spans="1:46" s="8" customFormat="1" ht="24" x14ac:dyDescent="0.2">
      <c r="A151" s="18" t="s">
        <v>520</v>
      </c>
      <c r="B151" s="16" t="s">
        <v>639</v>
      </c>
      <c r="C151" s="15" t="s">
        <v>699</v>
      </c>
      <c r="D151" s="16" t="s">
        <v>303</v>
      </c>
      <c r="E151" s="17" t="s">
        <v>704</v>
      </c>
      <c r="F151" s="17" t="s">
        <v>705</v>
      </c>
      <c r="G151" s="17" t="s">
        <v>479</v>
      </c>
      <c r="H151" s="17">
        <v>100</v>
      </c>
      <c r="I151" s="17">
        <f t="shared" si="7"/>
        <v>119</v>
      </c>
      <c r="J151" s="17" t="s">
        <v>829</v>
      </c>
      <c r="K151" s="25" t="s">
        <v>759</v>
      </c>
      <c r="L151" s="25" t="s">
        <v>649</v>
      </c>
      <c r="M151" s="32"/>
      <c r="N151" s="32"/>
      <c r="O151" s="32"/>
      <c r="P151" s="32"/>
      <c r="Q151" s="32"/>
      <c r="R151" s="32"/>
      <c r="S151" s="32"/>
      <c r="T151" s="32"/>
      <c r="U151" s="32"/>
      <c r="V151" s="32"/>
      <c r="W151" s="32"/>
      <c r="X151" s="32"/>
      <c r="Y151" s="32"/>
      <c r="Z151" s="32"/>
      <c r="AA151" s="32"/>
      <c r="AB151" s="32"/>
      <c r="AC151" s="32"/>
      <c r="AD151" s="36"/>
      <c r="AE151" s="36"/>
      <c r="AF151" s="36"/>
      <c r="AG151" s="36"/>
      <c r="AH151" s="36"/>
      <c r="AI151" s="36"/>
      <c r="AJ151" s="36"/>
      <c r="AK151" s="36"/>
      <c r="AL151" s="36"/>
      <c r="AM151" s="36"/>
      <c r="AN151" s="36"/>
      <c r="AO151" s="36"/>
      <c r="AP151" s="36"/>
      <c r="AQ151" s="36"/>
      <c r="AR151" s="36"/>
      <c r="AS151" s="36"/>
      <c r="AT151" s="36"/>
    </row>
    <row r="152" spans="1:46" s="7" customFormat="1" ht="19.5" customHeight="1" x14ac:dyDescent="0.2">
      <c r="A152" s="18"/>
      <c r="B152" s="45" t="s">
        <v>303</v>
      </c>
      <c r="C152" s="45"/>
      <c r="D152" s="45" t="s">
        <v>450</v>
      </c>
      <c r="E152" s="45"/>
      <c r="F152" s="45"/>
      <c r="G152" s="45"/>
      <c r="H152" s="20">
        <f>SUM(H130:H151)</f>
        <v>192650</v>
      </c>
      <c r="I152" s="20">
        <f>SUM(I130:I151)</f>
        <v>229253.5</v>
      </c>
      <c r="J152" s="17"/>
      <c r="K152" s="25"/>
      <c r="L152" s="25"/>
      <c r="M152" s="31"/>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row>
    <row r="153" spans="1:46" s="14" customFormat="1" ht="30" customHeight="1" x14ac:dyDescent="0.2">
      <c r="A153" s="18" t="s">
        <v>797</v>
      </c>
      <c r="B153" s="16" t="s">
        <v>9</v>
      </c>
      <c r="C153" s="17" t="s">
        <v>321</v>
      </c>
      <c r="D153" s="16" t="s">
        <v>319</v>
      </c>
      <c r="E153" s="17" t="s">
        <v>322</v>
      </c>
      <c r="F153" s="17" t="s">
        <v>323</v>
      </c>
      <c r="G153" s="17" t="s">
        <v>479</v>
      </c>
      <c r="H153" s="17">
        <v>18000</v>
      </c>
      <c r="I153" s="17">
        <f>H153*1.19</f>
        <v>21420</v>
      </c>
      <c r="J153" s="17" t="s">
        <v>829</v>
      </c>
      <c r="K153" s="25" t="s">
        <v>759</v>
      </c>
      <c r="L153" s="25" t="s">
        <v>649</v>
      </c>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1"/>
      <c r="AN153" s="31"/>
      <c r="AO153" s="31"/>
      <c r="AP153" s="31"/>
      <c r="AQ153" s="31"/>
      <c r="AR153" s="31"/>
      <c r="AS153" s="31"/>
      <c r="AT153" s="31"/>
    </row>
    <row r="154" spans="1:46" s="14" customFormat="1" ht="36" x14ac:dyDescent="0.2">
      <c r="A154" s="18" t="s">
        <v>521</v>
      </c>
      <c r="B154" s="16" t="s">
        <v>9</v>
      </c>
      <c r="C154" s="17" t="s">
        <v>632</v>
      </c>
      <c r="D154" s="16" t="s">
        <v>319</v>
      </c>
      <c r="E154" s="17" t="s">
        <v>631</v>
      </c>
      <c r="F154" s="17" t="s">
        <v>633</v>
      </c>
      <c r="G154" s="17" t="s">
        <v>840</v>
      </c>
      <c r="H154" s="17">
        <v>53500</v>
      </c>
      <c r="I154" s="17">
        <f>H154*1.09</f>
        <v>58315.000000000007</v>
      </c>
      <c r="J154" s="17" t="s">
        <v>829</v>
      </c>
      <c r="K154" s="25" t="s">
        <v>759</v>
      </c>
      <c r="L154" s="25" t="s">
        <v>649</v>
      </c>
      <c r="M154" s="32"/>
      <c r="N154" s="32"/>
      <c r="O154" s="32"/>
      <c r="P154" s="32"/>
      <c r="Q154" s="32"/>
      <c r="R154" s="32"/>
      <c r="S154" s="32"/>
      <c r="T154" s="32"/>
      <c r="U154" s="32"/>
      <c r="V154" s="32"/>
      <c r="W154" s="32"/>
      <c r="X154" s="32"/>
      <c r="Y154" s="32"/>
      <c r="Z154" s="32"/>
      <c r="AA154" s="32"/>
      <c r="AB154" s="32"/>
      <c r="AC154" s="32"/>
      <c r="AD154" s="36"/>
      <c r="AE154" s="36"/>
      <c r="AF154" s="32"/>
      <c r="AG154" s="32"/>
      <c r="AH154" s="32"/>
      <c r="AI154" s="32"/>
      <c r="AJ154" s="32"/>
      <c r="AK154" s="32"/>
      <c r="AL154" s="32"/>
      <c r="AM154" s="31"/>
      <c r="AN154" s="31"/>
      <c r="AO154" s="31"/>
      <c r="AP154" s="31"/>
      <c r="AQ154" s="31"/>
      <c r="AR154" s="31"/>
      <c r="AS154" s="31"/>
      <c r="AT154" s="31"/>
    </row>
    <row r="155" spans="1:46" s="7" customFormat="1" ht="18" customHeight="1" x14ac:dyDescent="0.2">
      <c r="A155" s="19"/>
      <c r="B155" s="42" t="s">
        <v>319</v>
      </c>
      <c r="C155" s="43"/>
      <c r="D155" s="42" t="s">
        <v>451</v>
      </c>
      <c r="E155" s="44"/>
      <c r="F155" s="44"/>
      <c r="G155" s="43"/>
      <c r="H155" s="20">
        <f>SUM(H153:H154)</f>
        <v>71500</v>
      </c>
      <c r="I155" s="20">
        <f>SUM(I153:I154)</f>
        <v>79735</v>
      </c>
      <c r="J155" s="20"/>
      <c r="K155" s="25"/>
      <c r="L155" s="25"/>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row>
    <row r="156" spans="1:46" s="7" customFormat="1" ht="72" customHeight="1" x14ac:dyDescent="0.2">
      <c r="A156" s="18" t="s">
        <v>417</v>
      </c>
      <c r="B156" s="16" t="s">
        <v>9</v>
      </c>
      <c r="C156" s="17" t="s">
        <v>325</v>
      </c>
      <c r="D156" s="16" t="s">
        <v>326</v>
      </c>
      <c r="E156" s="17" t="s">
        <v>327</v>
      </c>
      <c r="F156" s="17" t="s">
        <v>328</v>
      </c>
      <c r="G156" s="17" t="s">
        <v>684</v>
      </c>
      <c r="H156" s="17">
        <v>235000</v>
      </c>
      <c r="I156" s="17">
        <f>H156</f>
        <v>235000</v>
      </c>
      <c r="J156" s="17" t="s">
        <v>829</v>
      </c>
      <c r="K156" s="25" t="s">
        <v>759</v>
      </c>
      <c r="L156" s="25" t="s">
        <v>648</v>
      </c>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row>
    <row r="157" spans="1:46" s="7" customFormat="1" ht="37.5" customHeight="1" x14ac:dyDescent="0.2">
      <c r="A157" s="18" t="s">
        <v>522</v>
      </c>
      <c r="B157" s="16" t="s">
        <v>9</v>
      </c>
      <c r="C157" s="17" t="s">
        <v>496</v>
      </c>
      <c r="D157" s="16" t="s">
        <v>326</v>
      </c>
      <c r="E157" s="17" t="s">
        <v>618</v>
      </c>
      <c r="F157" s="17" t="s">
        <v>618</v>
      </c>
      <c r="G157" s="17" t="s">
        <v>494</v>
      </c>
      <c r="H157" s="17">
        <v>10000</v>
      </c>
      <c r="I157" s="17">
        <v>10000</v>
      </c>
      <c r="J157" s="17" t="s">
        <v>829</v>
      </c>
      <c r="K157" s="25" t="s">
        <v>759</v>
      </c>
      <c r="L157" s="25" t="s">
        <v>648</v>
      </c>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row>
    <row r="158" spans="1:46" s="7" customFormat="1" ht="36" customHeight="1" x14ac:dyDescent="0.2">
      <c r="A158" s="18" t="s">
        <v>523</v>
      </c>
      <c r="B158" s="16" t="s">
        <v>9</v>
      </c>
      <c r="C158" s="17" t="s">
        <v>330</v>
      </c>
      <c r="D158" s="16" t="s">
        <v>326</v>
      </c>
      <c r="E158" s="17" t="s">
        <v>331</v>
      </c>
      <c r="F158" s="17" t="s">
        <v>332</v>
      </c>
      <c r="G158" s="17" t="s">
        <v>479</v>
      </c>
      <c r="H158" s="17">
        <v>5000</v>
      </c>
      <c r="I158" s="17">
        <f>H158</f>
        <v>5000</v>
      </c>
      <c r="J158" s="17" t="s">
        <v>829</v>
      </c>
      <c r="K158" s="25" t="s">
        <v>759</v>
      </c>
      <c r="L158" s="25" t="s">
        <v>648</v>
      </c>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row>
    <row r="159" spans="1:46" s="7" customFormat="1" ht="22.5" customHeight="1" x14ac:dyDescent="0.2">
      <c r="A159" s="19"/>
      <c r="B159" s="42" t="s">
        <v>326</v>
      </c>
      <c r="C159" s="43"/>
      <c r="D159" s="42" t="s">
        <v>452</v>
      </c>
      <c r="E159" s="44"/>
      <c r="F159" s="44"/>
      <c r="G159" s="43"/>
      <c r="H159" s="20">
        <f>SUM(H156:H158)</f>
        <v>250000</v>
      </c>
      <c r="I159" s="20">
        <f>SUM(I156:I158)</f>
        <v>250000</v>
      </c>
      <c r="J159" s="20"/>
      <c r="K159" s="25"/>
      <c r="L159" s="25"/>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row>
    <row r="160" spans="1:46" s="7" customFormat="1" ht="34.5" customHeight="1" x14ac:dyDescent="0.2">
      <c r="A160" s="18" t="s">
        <v>418</v>
      </c>
      <c r="B160" s="16" t="s">
        <v>9</v>
      </c>
      <c r="C160" s="16" t="s">
        <v>608</v>
      </c>
      <c r="D160" s="16" t="s">
        <v>609</v>
      </c>
      <c r="E160" s="16" t="s">
        <v>615</v>
      </c>
      <c r="F160" s="16" t="s">
        <v>616</v>
      </c>
      <c r="G160" s="16" t="s">
        <v>479</v>
      </c>
      <c r="H160" s="17">
        <v>1500</v>
      </c>
      <c r="I160" s="17">
        <f>H160:H162*1.19</f>
        <v>1785</v>
      </c>
      <c r="J160" s="17" t="s">
        <v>706</v>
      </c>
      <c r="K160" s="25" t="s">
        <v>759</v>
      </c>
      <c r="L160" s="25" t="s">
        <v>648</v>
      </c>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row>
    <row r="161" spans="1:46" s="7" customFormat="1" ht="26.25" customHeight="1" x14ac:dyDescent="0.2">
      <c r="A161" s="19"/>
      <c r="B161" s="42" t="s">
        <v>609</v>
      </c>
      <c r="C161" s="43"/>
      <c r="D161" s="42" t="s">
        <v>610</v>
      </c>
      <c r="E161" s="44"/>
      <c r="F161" s="44"/>
      <c r="G161" s="43"/>
      <c r="H161" s="20">
        <f>SUM(H160)</f>
        <v>1500</v>
      </c>
      <c r="I161" s="20">
        <f>SUM(I160)</f>
        <v>1785</v>
      </c>
      <c r="J161" s="20"/>
      <c r="K161" s="25"/>
      <c r="L161" s="25"/>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row>
    <row r="162" spans="1:46" s="7" customFormat="1" ht="45.75" customHeight="1" x14ac:dyDescent="0.2">
      <c r="A162" s="18" t="s">
        <v>524</v>
      </c>
      <c r="B162" s="16" t="s">
        <v>187</v>
      </c>
      <c r="C162" s="17" t="s">
        <v>333</v>
      </c>
      <c r="D162" s="16" t="s">
        <v>334</v>
      </c>
      <c r="E162" s="17" t="s">
        <v>335</v>
      </c>
      <c r="F162" s="17" t="s">
        <v>336</v>
      </c>
      <c r="G162" s="17" t="s">
        <v>479</v>
      </c>
      <c r="H162" s="17">
        <v>135000</v>
      </c>
      <c r="I162" s="17">
        <f t="shared" ref="I162:I167" si="8">H162*1.19</f>
        <v>160650</v>
      </c>
      <c r="J162" s="17" t="s">
        <v>706</v>
      </c>
      <c r="K162" s="25" t="s">
        <v>759</v>
      </c>
      <c r="L162" s="25" t="s">
        <v>649</v>
      </c>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row>
    <row r="163" spans="1:46" s="7" customFormat="1" ht="36.75" customHeight="1" x14ac:dyDescent="0.2">
      <c r="A163" s="18" t="s">
        <v>525</v>
      </c>
      <c r="B163" s="16" t="s">
        <v>495</v>
      </c>
      <c r="C163" s="17" t="s">
        <v>742</v>
      </c>
      <c r="D163" s="16" t="s">
        <v>334</v>
      </c>
      <c r="E163" s="17" t="s">
        <v>337</v>
      </c>
      <c r="F163" s="17" t="s">
        <v>338</v>
      </c>
      <c r="G163" s="17" t="s">
        <v>479</v>
      </c>
      <c r="H163" s="17">
        <v>9500</v>
      </c>
      <c r="I163" s="17">
        <f t="shared" si="8"/>
        <v>11305</v>
      </c>
      <c r="J163" s="17" t="s">
        <v>829</v>
      </c>
      <c r="K163" s="25" t="s">
        <v>759</v>
      </c>
      <c r="L163" s="25" t="s">
        <v>648</v>
      </c>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row>
    <row r="164" spans="1:46" s="7" customFormat="1" ht="76.5" customHeight="1" x14ac:dyDescent="0.2">
      <c r="A164" s="18" t="s">
        <v>526</v>
      </c>
      <c r="B164" s="16" t="s">
        <v>495</v>
      </c>
      <c r="C164" s="17" t="s">
        <v>340</v>
      </c>
      <c r="D164" s="16" t="s">
        <v>334</v>
      </c>
      <c r="E164" s="17" t="s">
        <v>341</v>
      </c>
      <c r="F164" s="17" t="s">
        <v>342</v>
      </c>
      <c r="G164" s="17" t="s">
        <v>479</v>
      </c>
      <c r="H164" s="17">
        <v>25000</v>
      </c>
      <c r="I164" s="17">
        <f t="shared" si="8"/>
        <v>29750</v>
      </c>
      <c r="J164" s="17" t="s">
        <v>829</v>
      </c>
      <c r="K164" s="25" t="s">
        <v>759</v>
      </c>
      <c r="L164" s="25" t="s">
        <v>648</v>
      </c>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row>
    <row r="165" spans="1:46" s="7" customFormat="1" ht="72" x14ac:dyDescent="0.2">
      <c r="A165" s="18" t="s">
        <v>527</v>
      </c>
      <c r="B165" s="16" t="s">
        <v>9</v>
      </c>
      <c r="C165" s="17" t="s">
        <v>745</v>
      </c>
      <c r="D165" s="16" t="s">
        <v>334</v>
      </c>
      <c r="E165" s="17" t="s">
        <v>782</v>
      </c>
      <c r="F165" s="17" t="s">
        <v>783</v>
      </c>
      <c r="G165" s="17" t="s">
        <v>479</v>
      </c>
      <c r="H165" s="17">
        <v>135000</v>
      </c>
      <c r="I165" s="17">
        <f t="shared" si="8"/>
        <v>160650</v>
      </c>
      <c r="J165" s="17" t="s">
        <v>829</v>
      </c>
      <c r="K165" s="25" t="s">
        <v>759</v>
      </c>
      <c r="L165" s="25" t="s">
        <v>648</v>
      </c>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row>
    <row r="166" spans="1:46" s="7" customFormat="1" ht="47.25" customHeight="1" x14ac:dyDescent="0.2">
      <c r="A166" s="18" t="s">
        <v>419</v>
      </c>
      <c r="B166" s="16" t="s">
        <v>9</v>
      </c>
      <c r="C166" s="17" t="s">
        <v>749</v>
      </c>
      <c r="D166" s="16" t="s">
        <v>334</v>
      </c>
      <c r="E166" s="17" t="s">
        <v>784</v>
      </c>
      <c r="F166" s="17" t="s">
        <v>785</v>
      </c>
      <c r="G166" s="17" t="s">
        <v>479</v>
      </c>
      <c r="H166" s="17">
        <v>10000</v>
      </c>
      <c r="I166" s="17">
        <f t="shared" si="8"/>
        <v>11900</v>
      </c>
      <c r="J166" s="17" t="s">
        <v>829</v>
      </c>
      <c r="K166" s="25" t="s">
        <v>759</v>
      </c>
      <c r="L166" s="25" t="s">
        <v>648</v>
      </c>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row>
    <row r="167" spans="1:46" s="7" customFormat="1" ht="36.75" customHeight="1" x14ac:dyDescent="0.2">
      <c r="A167" s="18" t="s">
        <v>423</v>
      </c>
      <c r="B167" s="16" t="s">
        <v>187</v>
      </c>
      <c r="C167" s="17" t="s">
        <v>775</v>
      </c>
      <c r="D167" s="16" t="s">
        <v>334</v>
      </c>
      <c r="E167" s="17" t="s">
        <v>341</v>
      </c>
      <c r="F167" s="17" t="s">
        <v>342</v>
      </c>
      <c r="G167" s="17" t="s">
        <v>479</v>
      </c>
      <c r="H167" s="17">
        <v>30000</v>
      </c>
      <c r="I167" s="17">
        <f t="shared" si="8"/>
        <v>35700</v>
      </c>
      <c r="J167" s="17" t="s">
        <v>830</v>
      </c>
      <c r="K167" s="25" t="s">
        <v>759</v>
      </c>
      <c r="L167" s="25" t="s">
        <v>649</v>
      </c>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row>
    <row r="168" spans="1:46" s="7" customFormat="1" ht="144" x14ac:dyDescent="0.2">
      <c r="A168" s="18" t="s">
        <v>424</v>
      </c>
      <c r="B168" s="16" t="s">
        <v>9</v>
      </c>
      <c r="C168" s="17" t="s">
        <v>766</v>
      </c>
      <c r="D168" s="16" t="s">
        <v>334</v>
      </c>
      <c r="E168" s="17" t="s">
        <v>806</v>
      </c>
      <c r="F168" s="17" t="s">
        <v>807</v>
      </c>
      <c r="G168" s="17" t="s">
        <v>479</v>
      </c>
      <c r="H168" s="17">
        <v>150000</v>
      </c>
      <c r="I168" s="17">
        <f>H168</f>
        <v>150000</v>
      </c>
      <c r="J168" s="17" t="s">
        <v>829</v>
      </c>
      <c r="K168" s="25" t="s">
        <v>759</v>
      </c>
      <c r="L168" s="25" t="s">
        <v>648</v>
      </c>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row>
    <row r="169" spans="1:46" s="7" customFormat="1" ht="21" customHeight="1" x14ac:dyDescent="0.2">
      <c r="A169" s="18"/>
      <c r="B169" s="42" t="s">
        <v>334</v>
      </c>
      <c r="C169" s="43"/>
      <c r="D169" s="42" t="s">
        <v>454</v>
      </c>
      <c r="E169" s="44"/>
      <c r="F169" s="44"/>
      <c r="G169" s="43"/>
      <c r="H169" s="20">
        <f>SUM(H162:H168)</f>
        <v>494500</v>
      </c>
      <c r="I169" s="20">
        <f>SUM(I162:I168)</f>
        <v>559955</v>
      </c>
      <c r="J169" s="17"/>
      <c r="K169" s="25"/>
      <c r="L169" s="25"/>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row>
    <row r="170" spans="1:46" s="7" customFormat="1" ht="42.75" customHeight="1" x14ac:dyDescent="0.2">
      <c r="A170" s="18" t="s">
        <v>427</v>
      </c>
      <c r="B170" s="16" t="s">
        <v>9</v>
      </c>
      <c r="C170" s="17" t="s">
        <v>343</v>
      </c>
      <c r="D170" s="16" t="s">
        <v>344</v>
      </c>
      <c r="E170" s="17" t="s">
        <v>345</v>
      </c>
      <c r="F170" s="17" t="s">
        <v>346</v>
      </c>
      <c r="G170" s="17" t="s">
        <v>840</v>
      </c>
      <c r="H170" s="17">
        <v>105000</v>
      </c>
      <c r="I170" s="17">
        <f>H170*1.19</f>
        <v>124950</v>
      </c>
      <c r="J170" s="17" t="s">
        <v>706</v>
      </c>
      <c r="K170" s="25" t="s">
        <v>759</v>
      </c>
      <c r="L170" s="25" t="s">
        <v>648</v>
      </c>
      <c r="M170" s="31"/>
      <c r="N170" s="31"/>
      <c r="O170" s="31"/>
      <c r="P170" s="31"/>
      <c r="Q170" s="31"/>
      <c r="R170" s="31"/>
      <c r="S170" s="31"/>
      <c r="T170" s="31"/>
      <c r="U170" s="31"/>
      <c r="V170" s="31"/>
      <c r="W170" s="31"/>
      <c r="X170" s="31"/>
      <c r="Y170" s="31"/>
      <c r="Z170" s="31"/>
      <c r="AA170" s="31"/>
      <c r="AB170" s="31"/>
      <c r="AC170" s="31"/>
      <c r="AD170" s="32"/>
      <c r="AE170" s="36"/>
      <c r="AF170" s="36"/>
      <c r="AG170" s="32"/>
      <c r="AH170" s="32"/>
      <c r="AI170" s="32"/>
      <c r="AJ170" s="32"/>
      <c r="AK170" s="32"/>
      <c r="AL170" s="32"/>
      <c r="AM170" s="32"/>
      <c r="AN170" s="32"/>
      <c r="AO170" s="32"/>
      <c r="AP170" s="32"/>
      <c r="AQ170" s="32"/>
      <c r="AR170" s="32"/>
      <c r="AS170" s="32"/>
      <c r="AT170" s="32"/>
    </row>
    <row r="171" spans="1:46" s="7" customFormat="1" ht="19.5" customHeight="1" x14ac:dyDescent="0.2">
      <c r="A171" s="18"/>
      <c r="B171" s="42" t="s">
        <v>344</v>
      </c>
      <c r="C171" s="43"/>
      <c r="D171" s="42" t="s">
        <v>453</v>
      </c>
      <c r="E171" s="44"/>
      <c r="F171" s="44"/>
      <c r="G171" s="43"/>
      <c r="H171" s="20">
        <f>SUM(H170)</f>
        <v>105000</v>
      </c>
      <c r="I171" s="20">
        <f>SUM(I170)</f>
        <v>124950</v>
      </c>
      <c r="J171" s="20"/>
      <c r="K171" s="25"/>
      <c r="L171" s="25"/>
      <c r="M171" s="31"/>
      <c r="N171" s="31"/>
      <c r="O171" s="31"/>
      <c r="P171" s="31"/>
      <c r="Q171" s="31"/>
      <c r="R171" s="31"/>
      <c r="S171" s="31"/>
      <c r="T171" s="31"/>
      <c r="U171" s="31"/>
      <c r="V171" s="31"/>
      <c r="W171" s="31"/>
      <c r="X171" s="31"/>
      <c r="Y171" s="31"/>
      <c r="Z171" s="31"/>
      <c r="AA171" s="31"/>
      <c r="AB171" s="31"/>
      <c r="AC171" s="31"/>
      <c r="AD171" s="32"/>
      <c r="AE171" s="32"/>
      <c r="AF171" s="32"/>
      <c r="AG171" s="32"/>
      <c r="AH171" s="32"/>
      <c r="AI171" s="32"/>
      <c r="AJ171" s="32"/>
      <c r="AK171" s="32"/>
      <c r="AL171" s="32"/>
      <c r="AM171" s="32"/>
      <c r="AN171" s="32"/>
      <c r="AO171" s="32"/>
      <c r="AP171" s="32"/>
      <c r="AQ171" s="32"/>
      <c r="AR171" s="32"/>
      <c r="AS171" s="32"/>
      <c r="AT171" s="32"/>
    </row>
    <row r="172" spans="1:46" s="7" customFormat="1" ht="55.5" customHeight="1" x14ac:dyDescent="0.2">
      <c r="A172" s="18" t="s">
        <v>428</v>
      </c>
      <c r="B172" s="15" t="s">
        <v>9</v>
      </c>
      <c r="C172" s="15" t="s">
        <v>711</v>
      </c>
      <c r="D172" s="16" t="s">
        <v>348</v>
      </c>
      <c r="E172" s="17" t="s">
        <v>456</v>
      </c>
      <c r="F172" s="17" t="s">
        <v>455</v>
      </c>
      <c r="G172" s="16" t="s">
        <v>479</v>
      </c>
      <c r="H172" s="17">
        <v>41000</v>
      </c>
      <c r="I172" s="17">
        <f>H172*1.19</f>
        <v>48790</v>
      </c>
      <c r="J172" s="17" t="s">
        <v>758</v>
      </c>
      <c r="K172" s="25" t="s">
        <v>759</v>
      </c>
      <c r="L172" s="25" t="s">
        <v>648</v>
      </c>
      <c r="M172" s="31"/>
      <c r="N172" s="31"/>
      <c r="O172" s="31"/>
      <c r="P172" s="31"/>
      <c r="Q172" s="31"/>
      <c r="R172" s="31"/>
      <c r="S172" s="31"/>
      <c r="T172" s="31"/>
      <c r="U172" s="31"/>
      <c r="V172" s="31"/>
      <c r="W172" s="31"/>
      <c r="X172" s="31"/>
      <c r="Y172" s="31"/>
      <c r="Z172" s="31"/>
      <c r="AA172" s="31"/>
      <c r="AB172" s="31"/>
      <c r="AC172" s="31"/>
      <c r="AD172" s="32"/>
      <c r="AE172" s="32"/>
      <c r="AF172" s="32"/>
      <c r="AG172" s="32"/>
      <c r="AH172" s="32"/>
      <c r="AI172" s="32"/>
      <c r="AJ172" s="32"/>
      <c r="AK172" s="32"/>
      <c r="AL172" s="32"/>
      <c r="AM172" s="32"/>
      <c r="AN172" s="32"/>
      <c r="AO172" s="32"/>
      <c r="AP172" s="32"/>
      <c r="AQ172" s="32"/>
      <c r="AR172" s="32"/>
      <c r="AS172" s="32"/>
      <c r="AT172" s="32"/>
    </row>
    <row r="173" spans="1:46" s="7" customFormat="1" ht="36" x14ac:dyDescent="0.2">
      <c r="A173" s="18" t="s">
        <v>429</v>
      </c>
      <c r="B173" s="16" t="s">
        <v>9</v>
      </c>
      <c r="C173" s="17" t="s">
        <v>349</v>
      </c>
      <c r="D173" s="16" t="s">
        <v>348</v>
      </c>
      <c r="E173" s="17" t="s">
        <v>350</v>
      </c>
      <c r="F173" s="17" t="s">
        <v>351</v>
      </c>
      <c r="G173" s="17" t="s">
        <v>840</v>
      </c>
      <c r="H173" s="17">
        <v>145800</v>
      </c>
      <c r="I173" s="17">
        <f>H173</f>
        <v>145800</v>
      </c>
      <c r="J173" s="17" t="s">
        <v>758</v>
      </c>
      <c r="K173" s="25" t="s">
        <v>759</v>
      </c>
      <c r="L173" s="25" t="s">
        <v>648</v>
      </c>
      <c r="M173" s="31"/>
      <c r="N173" s="31"/>
      <c r="O173" s="31"/>
      <c r="P173" s="31"/>
      <c r="Q173" s="31"/>
      <c r="R173" s="31"/>
      <c r="S173" s="31"/>
      <c r="T173" s="31"/>
      <c r="U173" s="31"/>
      <c r="V173" s="31"/>
      <c r="W173" s="31"/>
      <c r="X173" s="31"/>
      <c r="Y173" s="31"/>
      <c r="Z173" s="31"/>
      <c r="AA173" s="31"/>
      <c r="AB173" s="31"/>
      <c r="AC173" s="31"/>
      <c r="AD173" s="32"/>
      <c r="AE173" s="32"/>
      <c r="AF173" s="32"/>
      <c r="AG173" s="32"/>
      <c r="AH173" s="32"/>
      <c r="AI173" s="32"/>
      <c r="AJ173" s="32"/>
      <c r="AK173" s="32"/>
      <c r="AL173" s="32"/>
      <c r="AM173" s="32"/>
      <c r="AN173" s="32"/>
      <c r="AO173" s="32"/>
      <c r="AP173" s="32"/>
      <c r="AQ173" s="32"/>
      <c r="AR173" s="32"/>
      <c r="AS173" s="32"/>
      <c r="AT173" s="32"/>
    </row>
    <row r="174" spans="1:46" s="7" customFormat="1" ht="30" customHeight="1" x14ac:dyDescent="0.2">
      <c r="A174" s="18" t="s">
        <v>433</v>
      </c>
      <c r="B174" s="16" t="s">
        <v>9</v>
      </c>
      <c r="C174" s="17" t="s">
        <v>353</v>
      </c>
      <c r="D174" s="16" t="s">
        <v>348</v>
      </c>
      <c r="E174" s="17" t="s">
        <v>354</v>
      </c>
      <c r="F174" s="17" t="s">
        <v>355</v>
      </c>
      <c r="G174" s="17" t="s">
        <v>479</v>
      </c>
      <c r="H174" s="17">
        <v>82000</v>
      </c>
      <c r="I174" s="17">
        <f>H174*1.19</f>
        <v>97580</v>
      </c>
      <c r="J174" s="17" t="s">
        <v>758</v>
      </c>
      <c r="K174" s="25" t="s">
        <v>759</v>
      </c>
      <c r="L174" s="25" t="s">
        <v>649</v>
      </c>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row>
    <row r="175" spans="1:46" s="7" customFormat="1" ht="30" customHeight="1" x14ac:dyDescent="0.2">
      <c r="A175" s="18" t="s">
        <v>528</v>
      </c>
      <c r="B175" s="16" t="s">
        <v>9</v>
      </c>
      <c r="C175" s="17" t="s">
        <v>820</v>
      </c>
      <c r="D175" s="16" t="s">
        <v>348</v>
      </c>
      <c r="E175" s="17" t="s">
        <v>824</v>
      </c>
      <c r="F175" s="17" t="s">
        <v>825</v>
      </c>
      <c r="G175" s="17" t="s">
        <v>479</v>
      </c>
      <c r="H175" s="17">
        <v>3100</v>
      </c>
      <c r="I175" s="17">
        <f t="shared" ref="I175:I176" si="9">H175*1.19</f>
        <v>3689</v>
      </c>
      <c r="J175" s="17" t="s">
        <v>758</v>
      </c>
      <c r="K175" s="25" t="s">
        <v>822</v>
      </c>
      <c r="L175" s="25" t="s">
        <v>648</v>
      </c>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row>
    <row r="176" spans="1:46" s="7" customFormat="1" ht="30" customHeight="1" x14ac:dyDescent="0.2">
      <c r="A176" s="18" t="s">
        <v>529</v>
      </c>
      <c r="B176" s="16" t="s">
        <v>9</v>
      </c>
      <c r="C176" s="17" t="s">
        <v>821</v>
      </c>
      <c r="D176" s="16" t="s">
        <v>348</v>
      </c>
      <c r="E176" s="17" t="s">
        <v>824</v>
      </c>
      <c r="F176" s="17" t="s">
        <v>825</v>
      </c>
      <c r="G176" s="17" t="s">
        <v>479</v>
      </c>
      <c r="H176" s="17">
        <v>900</v>
      </c>
      <c r="I176" s="17">
        <f t="shared" si="9"/>
        <v>1071</v>
      </c>
      <c r="J176" s="17" t="s">
        <v>758</v>
      </c>
      <c r="K176" s="25" t="s">
        <v>823</v>
      </c>
      <c r="L176" s="25" t="s">
        <v>648</v>
      </c>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row>
    <row r="177" spans="1:46" s="7" customFormat="1" ht="37.5" customHeight="1" x14ac:dyDescent="0.2">
      <c r="A177" s="18" t="s">
        <v>530</v>
      </c>
      <c r="B177" s="16" t="s">
        <v>9</v>
      </c>
      <c r="C177" s="17" t="s">
        <v>713</v>
      </c>
      <c r="D177" s="16" t="s">
        <v>348</v>
      </c>
      <c r="E177" s="17" t="s">
        <v>714</v>
      </c>
      <c r="F177" s="17" t="s">
        <v>715</v>
      </c>
      <c r="G177" s="17" t="s">
        <v>479</v>
      </c>
      <c r="H177" s="17">
        <v>50000</v>
      </c>
      <c r="I177" s="17">
        <f>H177*1.19</f>
        <v>59500</v>
      </c>
      <c r="J177" s="17" t="s">
        <v>758</v>
      </c>
      <c r="K177" s="25" t="s">
        <v>759</v>
      </c>
      <c r="L177" s="25" t="s">
        <v>649</v>
      </c>
      <c r="M177" s="31"/>
      <c r="N177" s="31"/>
      <c r="O177" s="31"/>
      <c r="P177" s="31"/>
      <c r="Q177" s="31"/>
      <c r="R177" s="31"/>
      <c r="S177" s="31"/>
      <c r="T177" s="31"/>
      <c r="U177" s="31"/>
      <c r="V177" s="31"/>
      <c r="W177" s="31"/>
      <c r="X177" s="31"/>
      <c r="Y177" s="31"/>
      <c r="Z177" s="31"/>
      <c r="AA177" s="31"/>
      <c r="AB177" s="31"/>
      <c r="AC177" s="31"/>
      <c r="AD177" s="32"/>
      <c r="AE177" s="32"/>
      <c r="AF177" s="32"/>
      <c r="AG177" s="32"/>
      <c r="AH177" s="32"/>
      <c r="AI177" s="32"/>
      <c r="AJ177" s="32"/>
      <c r="AK177" s="32"/>
      <c r="AL177" s="32"/>
      <c r="AM177" s="32"/>
      <c r="AN177" s="32"/>
      <c r="AO177" s="32"/>
      <c r="AP177" s="32"/>
      <c r="AQ177" s="32"/>
      <c r="AR177" s="32"/>
      <c r="AS177" s="32"/>
      <c r="AT177" s="32"/>
    </row>
    <row r="178" spans="1:46" s="7" customFormat="1" ht="18" customHeight="1" x14ac:dyDescent="0.2">
      <c r="A178" s="19"/>
      <c r="B178" s="42" t="s">
        <v>348</v>
      </c>
      <c r="C178" s="43"/>
      <c r="D178" s="45" t="s">
        <v>457</v>
      </c>
      <c r="E178" s="45"/>
      <c r="F178" s="45"/>
      <c r="G178" s="45"/>
      <c r="H178" s="20">
        <f>SUM(H172:H177)</f>
        <v>322800</v>
      </c>
      <c r="I178" s="20">
        <f>SUM(I172:I177)</f>
        <v>356430</v>
      </c>
      <c r="J178" s="20"/>
      <c r="K178" s="25"/>
      <c r="L178" s="25"/>
      <c r="M178" s="31"/>
      <c r="N178" s="31"/>
      <c r="O178" s="31"/>
      <c r="P178" s="31"/>
      <c r="Q178" s="31"/>
      <c r="R178" s="31"/>
      <c r="S178" s="31"/>
      <c r="T178" s="31"/>
      <c r="U178" s="31"/>
      <c r="V178" s="31"/>
      <c r="W178" s="31"/>
      <c r="X178" s="31"/>
      <c r="Y178" s="31"/>
      <c r="Z178" s="31"/>
      <c r="AA178" s="31"/>
      <c r="AB178" s="31"/>
      <c r="AC178" s="31"/>
      <c r="AD178" s="32"/>
      <c r="AE178" s="32"/>
      <c r="AF178" s="32"/>
      <c r="AG178" s="32"/>
      <c r="AH178" s="32"/>
      <c r="AI178" s="32"/>
      <c r="AJ178" s="32"/>
      <c r="AK178" s="32"/>
      <c r="AL178" s="32"/>
      <c r="AM178" s="32"/>
      <c r="AN178" s="32"/>
      <c r="AO178" s="32"/>
      <c r="AP178" s="32"/>
      <c r="AQ178" s="32"/>
      <c r="AR178" s="32"/>
      <c r="AS178" s="32"/>
      <c r="AT178" s="32"/>
    </row>
    <row r="179" spans="1:46" s="14" customFormat="1" ht="36" x14ac:dyDescent="0.2">
      <c r="A179" s="18" t="s">
        <v>531</v>
      </c>
      <c r="B179" s="16" t="s">
        <v>601</v>
      </c>
      <c r="C179" s="16" t="s">
        <v>492</v>
      </c>
      <c r="D179" s="16" t="s">
        <v>358</v>
      </c>
      <c r="E179" s="16" t="s">
        <v>573</v>
      </c>
      <c r="F179" s="16" t="s">
        <v>620</v>
      </c>
      <c r="G179" s="17" t="s">
        <v>840</v>
      </c>
      <c r="H179" s="17">
        <v>2000</v>
      </c>
      <c r="I179" s="17">
        <f>H179*1.19</f>
        <v>2380</v>
      </c>
      <c r="J179" s="17" t="s">
        <v>829</v>
      </c>
      <c r="K179" s="25" t="s">
        <v>769</v>
      </c>
      <c r="L179" s="25" t="s">
        <v>649</v>
      </c>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1"/>
      <c r="AN179" s="31"/>
      <c r="AO179" s="31"/>
      <c r="AP179" s="31"/>
      <c r="AQ179" s="31"/>
      <c r="AR179" s="31"/>
      <c r="AS179" s="31"/>
      <c r="AT179" s="31"/>
    </row>
    <row r="180" spans="1:46" s="14" customFormat="1" ht="26.25" customHeight="1" x14ac:dyDescent="0.2">
      <c r="A180" s="18" t="s">
        <v>532</v>
      </c>
      <c r="B180" s="16" t="s">
        <v>601</v>
      </c>
      <c r="C180" s="16" t="s">
        <v>493</v>
      </c>
      <c r="D180" s="16" t="s">
        <v>358</v>
      </c>
      <c r="E180" s="16" t="s">
        <v>372</v>
      </c>
      <c r="F180" s="16" t="s">
        <v>373</v>
      </c>
      <c r="G180" s="16" t="s">
        <v>479</v>
      </c>
      <c r="H180" s="17">
        <v>1000</v>
      </c>
      <c r="I180" s="17">
        <f t="shared" ref="I180:I186" si="10">H180*1.19</f>
        <v>1190</v>
      </c>
      <c r="J180" s="17" t="s">
        <v>829</v>
      </c>
      <c r="K180" s="25" t="s">
        <v>769</v>
      </c>
      <c r="L180" s="25" t="s">
        <v>649</v>
      </c>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1"/>
      <c r="AN180" s="31"/>
      <c r="AO180" s="31"/>
      <c r="AP180" s="31"/>
      <c r="AQ180" s="31"/>
      <c r="AR180" s="31"/>
      <c r="AS180" s="31"/>
      <c r="AT180" s="31"/>
    </row>
    <row r="181" spans="1:46" s="14" customFormat="1" ht="30" customHeight="1" x14ac:dyDescent="0.2">
      <c r="A181" s="18" t="s">
        <v>680</v>
      </c>
      <c r="B181" s="16" t="s">
        <v>601</v>
      </c>
      <c r="C181" s="16" t="s">
        <v>603</v>
      </c>
      <c r="D181" s="16" t="s">
        <v>358</v>
      </c>
      <c r="E181" s="16" t="s">
        <v>574</v>
      </c>
      <c r="F181" s="16" t="s">
        <v>575</v>
      </c>
      <c r="G181" s="16" t="s">
        <v>479</v>
      </c>
      <c r="H181" s="17">
        <v>3000</v>
      </c>
      <c r="I181" s="17">
        <f t="shared" si="10"/>
        <v>3570</v>
      </c>
      <c r="J181" s="17" t="s">
        <v>829</v>
      </c>
      <c r="K181" s="25" t="s">
        <v>769</v>
      </c>
      <c r="L181" s="25" t="s">
        <v>649</v>
      </c>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1"/>
      <c r="AN181" s="31"/>
      <c r="AO181" s="31"/>
      <c r="AP181" s="31"/>
      <c r="AQ181" s="31"/>
      <c r="AR181" s="31"/>
      <c r="AS181" s="31"/>
      <c r="AT181" s="31"/>
    </row>
    <row r="182" spans="1:46" s="14" customFormat="1" ht="24" x14ac:dyDescent="0.2">
      <c r="A182" s="18" t="s">
        <v>434</v>
      </c>
      <c r="B182" s="16" t="s">
        <v>601</v>
      </c>
      <c r="C182" s="16" t="s">
        <v>626</v>
      </c>
      <c r="D182" s="16" t="s">
        <v>358</v>
      </c>
      <c r="E182" s="16" t="s">
        <v>283</v>
      </c>
      <c r="F182" s="16" t="s">
        <v>284</v>
      </c>
      <c r="G182" s="17" t="s">
        <v>479</v>
      </c>
      <c r="H182" s="17">
        <v>2000</v>
      </c>
      <c r="I182" s="17">
        <f t="shared" si="10"/>
        <v>2380</v>
      </c>
      <c r="J182" s="17" t="s">
        <v>829</v>
      </c>
      <c r="K182" s="25" t="s">
        <v>769</v>
      </c>
      <c r="L182" s="25" t="s">
        <v>648</v>
      </c>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1"/>
      <c r="AN182" s="31"/>
      <c r="AO182" s="31"/>
      <c r="AP182" s="31"/>
      <c r="AQ182" s="31"/>
      <c r="AR182" s="31"/>
      <c r="AS182" s="31"/>
      <c r="AT182" s="31"/>
    </row>
    <row r="183" spans="1:46" s="7" customFormat="1" ht="324" x14ac:dyDescent="0.2">
      <c r="A183" s="18" t="s">
        <v>533</v>
      </c>
      <c r="B183" s="16" t="s">
        <v>9</v>
      </c>
      <c r="C183" s="17" t="s">
        <v>357</v>
      </c>
      <c r="D183" s="16" t="s">
        <v>358</v>
      </c>
      <c r="E183" s="17" t="s">
        <v>837</v>
      </c>
      <c r="F183" s="17" t="s">
        <v>838</v>
      </c>
      <c r="G183" s="17" t="s">
        <v>479</v>
      </c>
      <c r="H183" s="17">
        <v>50000</v>
      </c>
      <c r="I183" s="17">
        <f t="shared" si="10"/>
        <v>59500</v>
      </c>
      <c r="J183" s="17" t="s">
        <v>706</v>
      </c>
      <c r="K183" s="25" t="s">
        <v>769</v>
      </c>
      <c r="L183" s="25" t="s">
        <v>648</v>
      </c>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row>
    <row r="184" spans="1:46" s="7" customFormat="1" ht="290.25" customHeight="1" x14ac:dyDescent="0.2">
      <c r="A184" s="18" t="s">
        <v>534</v>
      </c>
      <c r="B184" s="16" t="s">
        <v>9</v>
      </c>
      <c r="C184" s="17" t="s">
        <v>360</v>
      </c>
      <c r="D184" s="16" t="s">
        <v>358</v>
      </c>
      <c r="E184" s="17" t="s">
        <v>576</v>
      </c>
      <c r="F184" s="17" t="s">
        <v>577</v>
      </c>
      <c r="G184" s="17" t="s">
        <v>479</v>
      </c>
      <c r="H184" s="17">
        <v>7100</v>
      </c>
      <c r="I184" s="17">
        <f t="shared" si="10"/>
        <v>8449</v>
      </c>
      <c r="J184" s="17" t="s">
        <v>706</v>
      </c>
      <c r="K184" s="25" t="s">
        <v>769</v>
      </c>
      <c r="L184" s="25" t="s">
        <v>648</v>
      </c>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row>
    <row r="185" spans="1:46" s="24" customFormat="1" ht="24" x14ac:dyDescent="0.2">
      <c r="A185" s="18" t="s">
        <v>535</v>
      </c>
      <c r="B185" s="16" t="s">
        <v>601</v>
      </c>
      <c r="C185" s="17" t="s">
        <v>652</v>
      </c>
      <c r="D185" s="16" t="s">
        <v>358</v>
      </c>
      <c r="E185" s="17" t="s">
        <v>653</v>
      </c>
      <c r="F185" s="16" t="s">
        <v>654</v>
      </c>
      <c r="G185" s="17" t="s">
        <v>479</v>
      </c>
      <c r="H185" s="17">
        <v>1000</v>
      </c>
      <c r="I185" s="17">
        <f t="shared" si="10"/>
        <v>1190</v>
      </c>
      <c r="J185" s="17" t="s">
        <v>706</v>
      </c>
      <c r="K185" s="25" t="s">
        <v>769</v>
      </c>
      <c r="L185" s="25" t="s">
        <v>649</v>
      </c>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1"/>
      <c r="AN185" s="31"/>
      <c r="AO185" s="31"/>
      <c r="AP185" s="31"/>
      <c r="AQ185" s="31"/>
      <c r="AR185" s="31"/>
      <c r="AS185" s="31"/>
      <c r="AT185" s="31"/>
    </row>
    <row r="186" spans="1:46" s="14" customFormat="1" ht="24" x14ac:dyDescent="0.2">
      <c r="A186" s="18" t="s">
        <v>438</v>
      </c>
      <c r="B186" s="16" t="s">
        <v>9</v>
      </c>
      <c r="C186" s="41" t="s">
        <v>655</v>
      </c>
      <c r="D186" s="16" t="s">
        <v>358</v>
      </c>
      <c r="E186" s="17" t="s">
        <v>287</v>
      </c>
      <c r="F186" s="16" t="s">
        <v>286</v>
      </c>
      <c r="G186" s="17" t="s">
        <v>479</v>
      </c>
      <c r="H186" s="17">
        <v>3000</v>
      </c>
      <c r="I186" s="17">
        <f t="shared" si="10"/>
        <v>3570</v>
      </c>
      <c r="J186" s="17" t="s">
        <v>768</v>
      </c>
      <c r="K186" s="25" t="s">
        <v>769</v>
      </c>
      <c r="L186" s="25" t="s">
        <v>649</v>
      </c>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1"/>
      <c r="AN186" s="31"/>
      <c r="AO186" s="31"/>
      <c r="AP186" s="31"/>
      <c r="AQ186" s="31"/>
      <c r="AR186" s="31"/>
      <c r="AS186" s="31"/>
      <c r="AT186" s="31"/>
    </row>
    <row r="187" spans="1:46" s="7" customFormat="1" ht="16.5" customHeight="1" x14ac:dyDescent="0.2">
      <c r="A187" s="19"/>
      <c r="B187" s="42" t="s">
        <v>358</v>
      </c>
      <c r="C187" s="43"/>
      <c r="D187" s="42" t="s">
        <v>458</v>
      </c>
      <c r="E187" s="44"/>
      <c r="F187" s="44"/>
      <c r="G187" s="43"/>
      <c r="H187" s="20">
        <f>SUM(H179:H186)</f>
        <v>69100</v>
      </c>
      <c r="I187" s="20">
        <f>SUM(I179:I186)</f>
        <v>82229</v>
      </c>
      <c r="J187" s="20"/>
      <c r="K187" s="25"/>
      <c r="L187" s="25"/>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row>
    <row r="188" spans="1:46" s="7" customFormat="1" ht="36.75" customHeight="1" x14ac:dyDescent="0.2">
      <c r="A188" s="18" t="s">
        <v>536</v>
      </c>
      <c r="B188" s="16" t="s">
        <v>9</v>
      </c>
      <c r="C188" s="17" t="s">
        <v>362</v>
      </c>
      <c r="D188" s="16" t="s">
        <v>363</v>
      </c>
      <c r="E188" s="17" t="s">
        <v>364</v>
      </c>
      <c r="F188" s="17" t="s">
        <v>365</v>
      </c>
      <c r="G188" s="17" t="s">
        <v>479</v>
      </c>
      <c r="H188" s="17">
        <v>18000</v>
      </c>
      <c r="I188" s="17">
        <f t="shared" ref="I188:I193" si="11">H188*1.19</f>
        <v>21420</v>
      </c>
      <c r="J188" s="17" t="s">
        <v>758</v>
      </c>
      <c r="K188" s="25" t="s">
        <v>759</v>
      </c>
      <c r="L188" s="25" t="s">
        <v>649</v>
      </c>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row>
    <row r="189" spans="1:46" s="7" customFormat="1" ht="30.75" customHeight="1" x14ac:dyDescent="0.2">
      <c r="A189" s="18" t="s">
        <v>439</v>
      </c>
      <c r="B189" s="16" t="s">
        <v>9</v>
      </c>
      <c r="C189" s="17" t="s">
        <v>367</v>
      </c>
      <c r="D189" s="16" t="s">
        <v>363</v>
      </c>
      <c r="E189" s="17" t="s">
        <v>368</v>
      </c>
      <c r="F189" s="17" t="s">
        <v>369</v>
      </c>
      <c r="G189" s="17" t="s">
        <v>479</v>
      </c>
      <c r="H189" s="17">
        <v>10000</v>
      </c>
      <c r="I189" s="17">
        <f t="shared" si="11"/>
        <v>11900</v>
      </c>
      <c r="J189" s="17" t="s">
        <v>706</v>
      </c>
      <c r="K189" s="25" t="s">
        <v>759</v>
      </c>
      <c r="L189" s="25" t="s">
        <v>649</v>
      </c>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row>
    <row r="190" spans="1:46" s="7" customFormat="1" ht="46.5" customHeight="1" x14ac:dyDescent="0.2">
      <c r="A190" s="18" t="s">
        <v>826</v>
      </c>
      <c r="B190" s="16" t="s">
        <v>9</v>
      </c>
      <c r="C190" s="17" t="s">
        <v>371</v>
      </c>
      <c r="D190" s="16" t="s">
        <v>363</v>
      </c>
      <c r="E190" s="17" t="s">
        <v>372</v>
      </c>
      <c r="F190" s="17" t="s">
        <v>373</v>
      </c>
      <c r="G190" s="17" t="s">
        <v>479</v>
      </c>
      <c r="H190" s="17">
        <v>5000</v>
      </c>
      <c r="I190" s="17">
        <f t="shared" si="11"/>
        <v>5950</v>
      </c>
      <c r="J190" s="17" t="s">
        <v>706</v>
      </c>
      <c r="K190" s="25" t="s">
        <v>759</v>
      </c>
      <c r="L190" s="25" t="s">
        <v>648</v>
      </c>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row>
    <row r="191" spans="1:46" s="11" customFormat="1" ht="36" x14ac:dyDescent="0.2">
      <c r="A191" s="18" t="s">
        <v>537</v>
      </c>
      <c r="B191" s="16" t="s">
        <v>9</v>
      </c>
      <c r="C191" s="17" t="s">
        <v>375</v>
      </c>
      <c r="D191" s="16" t="s">
        <v>363</v>
      </c>
      <c r="E191" s="17" t="s">
        <v>376</v>
      </c>
      <c r="F191" s="17" t="s">
        <v>377</v>
      </c>
      <c r="G191" s="17" t="s">
        <v>619</v>
      </c>
      <c r="H191" s="17">
        <v>5000</v>
      </c>
      <c r="I191" s="17">
        <f t="shared" si="11"/>
        <v>5950</v>
      </c>
      <c r="J191" s="17" t="s">
        <v>706</v>
      </c>
      <c r="K191" s="25" t="s">
        <v>759</v>
      </c>
      <c r="L191" s="25" t="s">
        <v>648</v>
      </c>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row>
    <row r="192" spans="1:46" s="7" customFormat="1" ht="38.25" customHeight="1" x14ac:dyDescent="0.2">
      <c r="A192" s="18" t="s">
        <v>538</v>
      </c>
      <c r="B192" s="16" t="s">
        <v>9</v>
      </c>
      <c r="C192" s="17" t="s">
        <v>379</v>
      </c>
      <c r="D192" s="16" t="s">
        <v>363</v>
      </c>
      <c r="E192" s="17" t="s">
        <v>380</v>
      </c>
      <c r="F192" s="17" t="s">
        <v>381</v>
      </c>
      <c r="G192" s="17" t="s">
        <v>479</v>
      </c>
      <c r="H192" s="17">
        <v>2000</v>
      </c>
      <c r="I192" s="17">
        <f t="shared" si="11"/>
        <v>2380</v>
      </c>
      <c r="J192" s="17" t="s">
        <v>706</v>
      </c>
      <c r="K192" s="25" t="s">
        <v>759</v>
      </c>
      <c r="L192" s="25" t="s">
        <v>649</v>
      </c>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row>
    <row r="193" spans="1:46" s="7" customFormat="1" ht="36" x14ac:dyDescent="0.2">
      <c r="A193" s="18" t="s">
        <v>465</v>
      </c>
      <c r="B193" s="16" t="s">
        <v>9</v>
      </c>
      <c r="C193" s="17" t="s">
        <v>383</v>
      </c>
      <c r="D193" s="16" t="s">
        <v>363</v>
      </c>
      <c r="E193" s="17" t="s">
        <v>376</v>
      </c>
      <c r="F193" s="17" t="s">
        <v>377</v>
      </c>
      <c r="G193" s="17" t="s">
        <v>619</v>
      </c>
      <c r="H193" s="17">
        <v>60000</v>
      </c>
      <c r="I193" s="17">
        <f t="shared" si="11"/>
        <v>71400</v>
      </c>
      <c r="J193" s="17" t="s">
        <v>758</v>
      </c>
      <c r="K193" s="25" t="s">
        <v>759</v>
      </c>
      <c r="L193" s="25" t="s">
        <v>648</v>
      </c>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row>
    <row r="194" spans="1:46" s="7" customFormat="1" ht="15" customHeight="1" x14ac:dyDescent="0.2">
      <c r="A194" s="19"/>
      <c r="B194" s="42" t="s">
        <v>363</v>
      </c>
      <c r="C194" s="43"/>
      <c r="D194" s="42" t="s">
        <v>459</v>
      </c>
      <c r="E194" s="44"/>
      <c r="F194" s="44"/>
      <c r="G194" s="43"/>
      <c r="H194" s="20">
        <f>SUM(H188:H193)</f>
        <v>100000</v>
      </c>
      <c r="I194" s="20">
        <f>SUM(I188:I193)</f>
        <v>119000</v>
      </c>
      <c r="J194" s="20"/>
      <c r="K194" s="25"/>
      <c r="L194" s="25"/>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row>
    <row r="195" spans="1:46" s="7" customFormat="1" ht="48" x14ac:dyDescent="0.2">
      <c r="A195" s="18" t="s">
        <v>539</v>
      </c>
      <c r="B195" s="16" t="s">
        <v>9</v>
      </c>
      <c r="C195" s="17" t="s">
        <v>385</v>
      </c>
      <c r="D195" s="16" t="s">
        <v>386</v>
      </c>
      <c r="E195" s="17" t="s">
        <v>473</v>
      </c>
      <c r="F195" s="17" t="s">
        <v>474</v>
      </c>
      <c r="G195" s="17" t="s">
        <v>479</v>
      </c>
      <c r="H195" s="17">
        <v>1000</v>
      </c>
      <c r="I195" s="17">
        <f>H195</f>
        <v>1000</v>
      </c>
      <c r="J195" s="17" t="s">
        <v>758</v>
      </c>
      <c r="K195" s="25" t="s">
        <v>759</v>
      </c>
      <c r="L195" s="25" t="s">
        <v>648</v>
      </c>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row>
    <row r="196" spans="1:46" s="7" customFormat="1" ht="57" customHeight="1" x14ac:dyDescent="0.2">
      <c r="A196" s="18" t="s">
        <v>466</v>
      </c>
      <c r="B196" s="16" t="s">
        <v>9</v>
      </c>
      <c r="C196" s="17" t="s">
        <v>666</v>
      </c>
      <c r="D196" s="16" t="s">
        <v>386</v>
      </c>
      <c r="E196" s="17" t="s">
        <v>667</v>
      </c>
      <c r="F196" s="17" t="s">
        <v>668</v>
      </c>
      <c r="G196" s="17" t="s">
        <v>479</v>
      </c>
      <c r="H196" s="17">
        <v>135000</v>
      </c>
      <c r="I196" s="17">
        <f>H196*1.19</f>
        <v>160650</v>
      </c>
      <c r="J196" s="17" t="s">
        <v>829</v>
      </c>
      <c r="K196" s="25" t="s">
        <v>759</v>
      </c>
      <c r="L196" s="25" t="s">
        <v>648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row>
    <row r="197" spans="1:46" s="7" customFormat="1" ht="27" customHeight="1" x14ac:dyDescent="0.2">
      <c r="A197" s="19"/>
      <c r="B197" s="42" t="s">
        <v>386</v>
      </c>
      <c r="C197" s="43"/>
      <c r="D197" s="42" t="s">
        <v>460</v>
      </c>
      <c r="E197" s="44"/>
      <c r="F197" s="44"/>
      <c r="G197" s="43"/>
      <c r="H197" s="20">
        <f>SUM(H195:H196)</f>
        <v>136000</v>
      </c>
      <c r="I197" s="20">
        <f>SUM(I195:I196)</f>
        <v>161650</v>
      </c>
      <c r="J197" s="20"/>
      <c r="K197" s="25"/>
      <c r="L197" s="25"/>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row>
    <row r="198" spans="1:46" s="11" customFormat="1" ht="40.5" customHeight="1" x14ac:dyDescent="0.2">
      <c r="A198" s="18" t="s">
        <v>540</v>
      </c>
      <c r="B198" s="16" t="s">
        <v>9</v>
      </c>
      <c r="C198" s="17" t="s">
        <v>762</v>
      </c>
      <c r="D198" s="16" t="s">
        <v>388</v>
      </c>
      <c r="E198" s="17" t="s">
        <v>389</v>
      </c>
      <c r="F198" s="17" t="s">
        <v>390</v>
      </c>
      <c r="G198" s="17" t="s">
        <v>804</v>
      </c>
      <c r="H198" s="17">
        <v>66000</v>
      </c>
      <c r="I198" s="17">
        <f t="shared" ref="I198:I206" si="12">H198*1.19</f>
        <v>78540</v>
      </c>
      <c r="J198" s="17" t="s">
        <v>829</v>
      </c>
      <c r="K198" s="25" t="s">
        <v>759</v>
      </c>
      <c r="L198" s="25" t="s">
        <v>648</v>
      </c>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row>
    <row r="199" spans="1:46" s="11" customFormat="1" ht="35.25" customHeight="1" x14ac:dyDescent="0.2">
      <c r="A199" s="18" t="s">
        <v>541</v>
      </c>
      <c r="B199" s="16" t="s">
        <v>712</v>
      </c>
      <c r="C199" s="17" t="s">
        <v>743</v>
      </c>
      <c r="D199" s="16" t="s">
        <v>388</v>
      </c>
      <c r="E199" s="17" t="s">
        <v>394</v>
      </c>
      <c r="F199" s="17" t="s">
        <v>393</v>
      </c>
      <c r="G199" s="17" t="s">
        <v>804</v>
      </c>
      <c r="H199" s="17">
        <v>60000</v>
      </c>
      <c r="I199" s="17">
        <f>H199*1.19</f>
        <v>71400</v>
      </c>
      <c r="J199" s="17" t="s">
        <v>829</v>
      </c>
      <c r="K199" s="25" t="s">
        <v>759</v>
      </c>
      <c r="L199" s="25" t="s">
        <v>648</v>
      </c>
      <c r="M199" s="31"/>
      <c r="N199" s="31"/>
      <c r="O199" s="31"/>
      <c r="P199" s="31"/>
      <c r="Q199" s="31"/>
      <c r="R199" s="31"/>
      <c r="S199" s="31"/>
      <c r="T199" s="31"/>
      <c r="U199" s="31"/>
      <c r="V199" s="31"/>
      <c r="W199" s="31"/>
      <c r="X199" s="31"/>
      <c r="Y199" s="31"/>
      <c r="Z199" s="31"/>
      <c r="AA199" s="31"/>
      <c r="AB199" s="31"/>
      <c r="AC199" s="31"/>
      <c r="AD199" s="32"/>
      <c r="AE199" s="32"/>
      <c r="AF199" s="32"/>
      <c r="AG199" s="32"/>
      <c r="AH199" s="32"/>
      <c r="AI199" s="32"/>
      <c r="AJ199" s="32"/>
      <c r="AK199" s="32"/>
      <c r="AL199" s="32"/>
      <c r="AM199" s="32"/>
      <c r="AN199" s="32"/>
      <c r="AO199" s="32"/>
      <c r="AP199" s="32"/>
      <c r="AQ199" s="32"/>
      <c r="AR199" s="32"/>
      <c r="AS199" s="32"/>
      <c r="AT199" s="32"/>
    </row>
    <row r="200" spans="1:46" s="7" customFormat="1" ht="24" x14ac:dyDescent="0.2">
      <c r="A200" s="18" t="s">
        <v>467</v>
      </c>
      <c r="B200" s="16" t="s">
        <v>712</v>
      </c>
      <c r="C200" s="17" t="s">
        <v>744</v>
      </c>
      <c r="D200" s="16" t="s">
        <v>388</v>
      </c>
      <c r="E200" s="17" t="s">
        <v>394</v>
      </c>
      <c r="F200" s="17" t="s">
        <v>393</v>
      </c>
      <c r="G200" s="17" t="s">
        <v>804</v>
      </c>
      <c r="H200" s="17">
        <v>140000</v>
      </c>
      <c r="I200" s="17">
        <f>H200*1.19</f>
        <v>166600</v>
      </c>
      <c r="J200" s="17" t="s">
        <v>829</v>
      </c>
      <c r="K200" s="25" t="s">
        <v>759</v>
      </c>
      <c r="L200" s="25" t="s">
        <v>648</v>
      </c>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row>
    <row r="201" spans="1:46" s="11" customFormat="1" ht="28.5" customHeight="1" x14ac:dyDescent="0.2">
      <c r="A201" s="18" t="s">
        <v>542</v>
      </c>
      <c r="B201" s="16" t="s">
        <v>712</v>
      </c>
      <c r="C201" s="17" t="s">
        <v>600</v>
      </c>
      <c r="D201" s="16" t="s">
        <v>388</v>
      </c>
      <c r="E201" s="17" t="s">
        <v>397</v>
      </c>
      <c r="F201" s="17" t="s">
        <v>398</v>
      </c>
      <c r="G201" s="17" t="s">
        <v>479</v>
      </c>
      <c r="H201" s="17">
        <v>12000</v>
      </c>
      <c r="I201" s="17">
        <f t="shared" si="12"/>
        <v>14280</v>
      </c>
      <c r="J201" s="17" t="s">
        <v>829</v>
      </c>
      <c r="K201" s="25" t="s">
        <v>759</v>
      </c>
      <c r="L201" s="25" t="s">
        <v>648</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row>
    <row r="202" spans="1:46" s="7" customFormat="1" ht="48" customHeight="1" x14ac:dyDescent="0.2">
      <c r="A202" s="18" t="s">
        <v>470</v>
      </c>
      <c r="B202" s="16" t="s">
        <v>9</v>
      </c>
      <c r="C202" s="17" t="s">
        <v>763</v>
      </c>
      <c r="D202" s="16" t="s">
        <v>388</v>
      </c>
      <c r="E202" s="17" t="s">
        <v>669</v>
      </c>
      <c r="F202" s="17" t="s">
        <v>670</v>
      </c>
      <c r="G202" s="17" t="s">
        <v>804</v>
      </c>
      <c r="H202" s="17">
        <v>300000</v>
      </c>
      <c r="I202" s="17">
        <f t="shared" si="12"/>
        <v>357000</v>
      </c>
      <c r="J202" s="17" t="s">
        <v>829</v>
      </c>
      <c r="K202" s="25" t="s">
        <v>759</v>
      </c>
      <c r="L202" s="25" t="s">
        <v>649</v>
      </c>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row>
    <row r="203" spans="1:46" s="7" customFormat="1" ht="36" x14ac:dyDescent="0.2">
      <c r="A203" s="18" t="s">
        <v>543</v>
      </c>
      <c r="B203" s="16" t="s">
        <v>712</v>
      </c>
      <c r="C203" s="17" t="s">
        <v>642</v>
      </c>
      <c r="D203" s="16" t="s">
        <v>388</v>
      </c>
      <c r="E203" s="17" t="s">
        <v>578</v>
      </c>
      <c r="F203" s="17" t="s">
        <v>579</v>
      </c>
      <c r="G203" s="17" t="s">
        <v>159</v>
      </c>
      <c r="H203" s="17">
        <v>240000</v>
      </c>
      <c r="I203" s="17">
        <f t="shared" si="12"/>
        <v>285600</v>
      </c>
      <c r="J203" s="17" t="s">
        <v>829</v>
      </c>
      <c r="K203" s="25" t="s">
        <v>759</v>
      </c>
      <c r="L203" s="25" t="s">
        <v>648</v>
      </c>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row>
    <row r="204" spans="1:46" s="7" customFormat="1" ht="44.25" customHeight="1" x14ac:dyDescent="0.2">
      <c r="A204" s="18" t="s">
        <v>663</v>
      </c>
      <c r="B204" s="16" t="s">
        <v>9</v>
      </c>
      <c r="C204" s="17" t="s">
        <v>643</v>
      </c>
      <c r="D204" s="16" t="s">
        <v>388</v>
      </c>
      <c r="E204" s="17" t="s">
        <v>401</v>
      </c>
      <c r="F204" s="17" t="s">
        <v>402</v>
      </c>
      <c r="G204" s="17" t="s">
        <v>746</v>
      </c>
      <c r="H204" s="17">
        <v>210000</v>
      </c>
      <c r="I204" s="17">
        <f t="shared" si="12"/>
        <v>249900</v>
      </c>
      <c r="J204" s="17" t="s">
        <v>829</v>
      </c>
      <c r="K204" s="25" t="s">
        <v>759</v>
      </c>
      <c r="L204" s="25" t="s">
        <v>648</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row>
    <row r="205" spans="1:46" s="7" customFormat="1" ht="27" customHeight="1" x14ac:dyDescent="0.2">
      <c r="A205" s="18" t="s">
        <v>544</v>
      </c>
      <c r="B205" s="40" t="s">
        <v>712</v>
      </c>
      <c r="C205" s="17" t="s">
        <v>761</v>
      </c>
      <c r="D205" s="16" t="s">
        <v>388</v>
      </c>
      <c r="E205" s="17" t="s">
        <v>777</v>
      </c>
      <c r="F205" s="17" t="s">
        <v>776</v>
      </c>
      <c r="G205" s="17" t="s">
        <v>479</v>
      </c>
      <c r="H205" s="17">
        <v>5000</v>
      </c>
      <c r="I205" s="17">
        <f t="shared" si="12"/>
        <v>5950</v>
      </c>
      <c r="J205" s="17" t="s">
        <v>829</v>
      </c>
      <c r="K205" s="25" t="s">
        <v>759</v>
      </c>
      <c r="L205" s="25" t="s">
        <v>648</v>
      </c>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row>
    <row r="206" spans="1:46" s="7" customFormat="1" ht="51.75" customHeight="1" x14ac:dyDescent="0.2">
      <c r="A206" s="18" t="s">
        <v>664</v>
      </c>
      <c r="B206" s="16" t="s">
        <v>9</v>
      </c>
      <c r="C206" s="17" t="s">
        <v>811</v>
      </c>
      <c r="D206" s="16" t="s">
        <v>388</v>
      </c>
      <c r="E206" s="17" t="s">
        <v>815</v>
      </c>
      <c r="F206" s="17" t="s">
        <v>816</v>
      </c>
      <c r="G206" s="17" t="s">
        <v>479</v>
      </c>
      <c r="H206" s="17">
        <v>90000</v>
      </c>
      <c r="I206" s="17">
        <f t="shared" si="12"/>
        <v>107100</v>
      </c>
      <c r="J206" s="17" t="s">
        <v>829</v>
      </c>
      <c r="K206" s="25" t="s">
        <v>813</v>
      </c>
      <c r="L206" s="25" t="s">
        <v>648</v>
      </c>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row>
    <row r="207" spans="1:46" s="7" customFormat="1" ht="28.5" customHeight="1" x14ac:dyDescent="0.2">
      <c r="A207" s="18"/>
      <c r="B207" s="47" t="s">
        <v>388</v>
      </c>
      <c r="C207" s="48"/>
      <c r="D207" s="42" t="s">
        <v>461</v>
      </c>
      <c r="E207" s="44"/>
      <c r="F207" s="44"/>
      <c r="G207" s="43"/>
      <c r="H207" s="20">
        <f>SUM(H198:H206)</f>
        <v>1123000</v>
      </c>
      <c r="I207" s="20">
        <f>SUM(I198:I206)</f>
        <v>1336370</v>
      </c>
      <c r="J207" s="20"/>
      <c r="K207" s="25"/>
      <c r="L207" s="25"/>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row>
    <row r="208" spans="1:46" s="7" customFormat="1" ht="23.25" customHeight="1" x14ac:dyDescent="0.2">
      <c r="A208" s="18" t="s">
        <v>471</v>
      </c>
      <c r="B208" s="16" t="s">
        <v>9</v>
      </c>
      <c r="C208" s="17" t="s">
        <v>750</v>
      </c>
      <c r="D208" s="16" t="s">
        <v>405</v>
      </c>
      <c r="E208" s="17" t="s">
        <v>406</v>
      </c>
      <c r="F208" s="17" t="s">
        <v>404</v>
      </c>
      <c r="G208" s="17" t="s">
        <v>479</v>
      </c>
      <c r="H208" s="17">
        <v>5000</v>
      </c>
      <c r="I208" s="17">
        <f t="shared" ref="I208:I210" si="13">H208*1.19</f>
        <v>5950</v>
      </c>
      <c r="J208" s="17" t="s">
        <v>829</v>
      </c>
      <c r="K208" s="25" t="s">
        <v>759</v>
      </c>
      <c r="L208" s="25" t="s">
        <v>648</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row>
    <row r="209" spans="1:46" s="30" customFormat="1" ht="39.75" customHeight="1" x14ac:dyDescent="0.2">
      <c r="A209" s="18" t="s">
        <v>545</v>
      </c>
      <c r="B209" s="16" t="s">
        <v>9</v>
      </c>
      <c r="C209" s="17" t="s">
        <v>751</v>
      </c>
      <c r="D209" s="16" t="s">
        <v>405</v>
      </c>
      <c r="E209" s="17" t="s">
        <v>408</v>
      </c>
      <c r="F209" s="17" t="s">
        <v>409</v>
      </c>
      <c r="G209" s="17" t="s">
        <v>479</v>
      </c>
      <c r="H209" s="17">
        <v>125000</v>
      </c>
      <c r="I209" s="17">
        <f t="shared" si="13"/>
        <v>148750</v>
      </c>
      <c r="J209" s="17" t="s">
        <v>829</v>
      </c>
      <c r="K209" s="25" t="s">
        <v>759</v>
      </c>
      <c r="L209" s="25" t="s">
        <v>648</v>
      </c>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1"/>
      <c r="AN209" s="31"/>
      <c r="AO209" s="31"/>
      <c r="AP209" s="31"/>
      <c r="AQ209" s="31"/>
      <c r="AR209" s="31"/>
      <c r="AS209" s="31"/>
      <c r="AT209" s="31"/>
    </row>
    <row r="210" spans="1:46" s="30" customFormat="1" ht="24" x14ac:dyDescent="0.2">
      <c r="A210" s="18" t="s">
        <v>484</v>
      </c>
      <c r="B210" s="16" t="s">
        <v>9</v>
      </c>
      <c r="C210" s="17" t="s">
        <v>831</v>
      </c>
      <c r="D210" s="16" t="s">
        <v>405</v>
      </c>
      <c r="E210" s="17" t="s">
        <v>833</v>
      </c>
      <c r="F210" s="17" t="s">
        <v>834</v>
      </c>
      <c r="G210" s="17" t="s">
        <v>479</v>
      </c>
      <c r="H210" s="17">
        <v>22000</v>
      </c>
      <c r="I210" s="17">
        <f t="shared" si="13"/>
        <v>26180</v>
      </c>
      <c r="J210" s="17" t="s">
        <v>829</v>
      </c>
      <c r="K210" s="25" t="s">
        <v>832</v>
      </c>
      <c r="L210" s="25" t="s">
        <v>649</v>
      </c>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1"/>
      <c r="AN210" s="31"/>
      <c r="AO210" s="31"/>
      <c r="AP210" s="31"/>
      <c r="AQ210" s="31"/>
      <c r="AR210" s="31"/>
      <c r="AS210" s="31"/>
      <c r="AT210" s="31"/>
    </row>
    <row r="211" spans="1:46" s="7" customFormat="1" ht="24" customHeight="1" x14ac:dyDescent="0.2">
      <c r="A211" s="19"/>
      <c r="B211" s="45" t="s">
        <v>405</v>
      </c>
      <c r="C211" s="45"/>
      <c r="D211" s="45" t="s">
        <v>462</v>
      </c>
      <c r="E211" s="45"/>
      <c r="F211" s="45"/>
      <c r="G211" s="45"/>
      <c r="H211" s="20">
        <f>SUM(H208:H210)</f>
        <v>152000</v>
      </c>
      <c r="I211" s="20">
        <f>SUM(I208:I210)</f>
        <v>180880</v>
      </c>
      <c r="J211" s="20"/>
      <c r="K211" s="25"/>
      <c r="L211" s="25"/>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row>
    <row r="212" spans="1:46" s="7" customFormat="1" ht="36" x14ac:dyDescent="0.2">
      <c r="A212" s="18" t="s">
        <v>546</v>
      </c>
      <c r="B212" s="16" t="s">
        <v>712</v>
      </c>
      <c r="C212" s="17" t="s">
        <v>803</v>
      </c>
      <c r="D212" s="16" t="s">
        <v>410</v>
      </c>
      <c r="E212" s="17" t="s">
        <v>591</v>
      </c>
      <c r="F212" s="17" t="s">
        <v>592</v>
      </c>
      <c r="G212" s="17" t="s">
        <v>805</v>
      </c>
      <c r="H212" s="17">
        <v>30000</v>
      </c>
      <c r="I212" s="17">
        <f t="shared" ref="I212:I220" si="14">H212*1.19</f>
        <v>35700</v>
      </c>
      <c r="J212" s="17" t="s">
        <v>829</v>
      </c>
      <c r="K212" s="25" t="s">
        <v>759</v>
      </c>
      <c r="L212" s="25" t="s">
        <v>648</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row>
    <row r="213" spans="1:46" s="7" customFormat="1" ht="39.75" customHeight="1" x14ac:dyDescent="0.2">
      <c r="A213" s="18" t="s">
        <v>587</v>
      </c>
      <c r="B213" s="16" t="s">
        <v>712</v>
      </c>
      <c r="C213" s="17" t="s">
        <v>413</v>
      </c>
      <c r="D213" s="16" t="s">
        <v>410</v>
      </c>
      <c r="E213" s="17" t="s">
        <v>414</v>
      </c>
      <c r="F213" s="17" t="s">
        <v>415</v>
      </c>
      <c r="G213" s="17" t="s">
        <v>805</v>
      </c>
      <c r="H213" s="17">
        <v>47000</v>
      </c>
      <c r="I213" s="17">
        <f t="shared" si="14"/>
        <v>55930</v>
      </c>
      <c r="J213" s="17" t="s">
        <v>829</v>
      </c>
      <c r="K213" s="25" t="s">
        <v>759</v>
      </c>
      <c r="L213" s="25" t="s">
        <v>648</v>
      </c>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row>
    <row r="214" spans="1:46" s="8" customFormat="1" ht="34.5" customHeight="1" x14ac:dyDescent="0.2">
      <c r="A214" s="18" t="s">
        <v>665</v>
      </c>
      <c r="B214" s="16" t="s">
        <v>712</v>
      </c>
      <c r="C214" s="17" t="s">
        <v>588</v>
      </c>
      <c r="D214" s="16" t="s">
        <v>410</v>
      </c>
      <c r="E214" s="17" t="s">
        <v>589</v>
      </c>
      <c r="F214" s="17" t="s">
        <v>590</v>
      </c>
      <c r="G214" s="17" t="s">
        <v>805</v>
      </c>
      <c r="H214" s="17">
        <v>5000</v>
      </c>
      <c r="I214" s="17">
        <f t="shared" si="14"/>
        <v>5950</v>
      </c>
      <c r="J214" s="17" t="s">
        <v>829</v>
      </c>
      <c r="K214" s="25" t="s">
        <v>759</v>
      </c>
      <c r="L214" s="25" t="s">
        <v>648</v>
      </c>
      <c r="M214" s="35"/>
      <c r="N214" s="35"/>
      <c r="O214" s="35"/>
      <c r="P214" s="35"/>
      <c r="Q214" s="35"/>
      <c r="R214" s="35"/>
      <c r="S214" s="35"/>
      <c r="T214" s="35"/>
      <c r="U214" s="35"/>
      <c r="V214" s="35"/>
      <c r="W214" s="35"/>
      <c r="X214" s="35"/>
      <c r="Y214" s="35"/>
      <c r="Z214" s="35"/>
      <c r="AA214" s="35"/>
      <c r="AB214" s="35"/>
      <c r="AC214" s="35"/>
      <c r="AD214" s="32"/>
      <c r="AE214" s="32"/>
      <c r="AF214" s="32"/>
      <c r="AG214" s="32"/>
      <c r="AH214" s="32"/>
      <c r="AI214" s="32"/>
      <c r="AJ214" s="32"/>
      <c r="AK214" s="32"/>
      <c r="AL214" s="32"/>
      <c r="AM214" s="32"/>
      <c r="AN214" s="32"/>
      <c r="AO214" s="32"/>
      <c r="AP214" s="32"/>
      <c r="AQ214" s="32"/>
      <c r="AR214" s="32"/>
      <c r="AS214" s="32"/>
      <c r="AT214" s="32"/>
    </row>
    <row r="215" spans="1:46" s="8" customFormat="1" ht="36" x14ac:dyDescent="0.2">
      <c r="A215" s="18" t="s">
        <v>599</v>
      </c>
      <c r="B215" s="16" t="s">
        <v>712</v>
      </c>
      <c r="C215" s="17" t="s">
        <v>799</v>
      </c>
      <c r="D215" s="16" t="s">
        <v>410</v>
      </c>
      <c r="E215" s="17" t="s">
        <v>613</v>
      </c>
      <c r="F215" s="17" t="s">
        <v>614</v>
      </c>
      <c r="G215" s="17" t="s">
        <v>805</v>
      </c>
      <c r="H215" s="17">
        <v>88000</v>
      </c>
      <c r="I215" s="17">
        <f t="shared" si="14"/>
        <v>104720</v>
      </c>
      <c r="J215" s="17" t="s">
        <v>829</v>
      </c>
      <c r="K215" s="25" t="s">
        <v>759</v>
      </c>
      <c r="L215" s="25" t="s">
        <v>648</v>
      </c>
      <c r="M215" s="35"/>
      <c r="N215" s="35"/>
      <c r="O215" s="35"/>
      <c r="P215" s="35"/>
      <c r="Q215" s="35"/>
      <c r="R215" s="35"/>
      <c r="S215" s="35"/>
      <c r="T215" s="35"/>
      <c r="U215" s="35"/>
      <c r="V215" s="35"/>
      <c r="W215" s="35"/>
      <c r="X215" s="35"/>
      <c r="Y215" s="35"/>
      <c r="Z215" s="35"/>
      <c r="AA215" s="35"/>
      <c r="AB215" s="35"/>
      <c r="AC215" s="35"/>
      <c r="AD215" s="32"/>
      <c r="AE215" s="32"/>
      <c r="AF215" s="32"/>
      <c r="AG215" s="32"/>
      <c r="AH215" s="32"/>
      <c r="AI215" s="32"/>
      <c r="AJ215" s="32"/>
      <c r="AK215" s="32"/>
      <c r="AL215" s="32"/>
      <c r="AM215" s="32"/>
      <c r="AN215" s="32"/>
      <c r="AO215" s="32"/>
      <c r="AP215" s="32"/>
      <c r="AQ215" s="32"/>
      <c r="AR215" s="32"/>
      <c r="AS215" s="32"/>
      <c r="AT215" s="32"/>
    </row>
    <row r="216" spans="1:46" s="24" customFormat="1" ht="35.25" customHeight="1" x14ac:dyDescent="0.2">
      <c r="A216" s="18" t="s">
        <v>814</v>
      </c>
      <c r="B216" s="16" t="s">
        <v>9</v>
      </c>
      <c r="C216" s="17" t="s">
        <v>765</v>
      </c>
      <c r="D216" s="16" t="s">
        <v>410</v>
      </c>
      <c r="E216" s="17" t="s">
        <v>752</v>
      </c>
      <c r="F216" s="17" t="s">
        <v>753</v>
      </c>
      <c r="G216" s="17" t="s">
        <v>805</v>
      </c>
      <c r="H216" s="17">
        <v>4000</v>
      </c>
      <c r="I216" s="17">
        <f>H216*1.19</f>
        <v>4760</v>
      </c>
      <c r="J216" s="17" t="s">
        <v>829</v>
      </c>
      <c r="K216" s="25" t="s">
        <v>759</v>
      </c>
      <c r="L216" s="25" t="s">
        <v>648</v>
      </c>
      <c r="M216" s="35"/>
      <c r="N216" s="35"/>
      <c r="O216" s="35"/>
      <c r="P216" s="35"/>
      <c r="Q216" s="35"/>
      <c r="R216" s="35"/>
      <c r="S216" s="35"/>
      <c r="T216" s="35"/>
      <c r="U216" s="35"/>
      <c r="V216" s="35"/>
      <c r="W216" s="35"/>
      <c r="X216" s="35"/>
      <c r="Y216" s="35"/>
      <c r="Z216" s="35"/>
      <c r="AA216" s="35"/>
      <c r="AB216" s="35"/>
      <c r="AC216" s="35"/>
      <c r="AD216" s="32"/>
      <c r="AE216" s="32"/>
      <c r="AF216" s="32"/>
      <c r="AG216" s="32"/>
      <c r="AH216" s="32"/>
      <c r="AI216" s="32"/>
      <c r="AJ216" s="32"/>
      <c r="AK216" s="32"/>
      <c r="AL216" s="32"/>
      <c r="AM216" s="31"/>
      <c r="AN216" s="31"/>
      <c r="AO216" s="31"/>
      <c r="AP216" s="31"/>
      <c r="AQ216" s="31"/>
      <c r="AR216" s="31"/>
      <c r="AS216" s="31"/>
      <c r="AT216" s="31"/>
    </row>
    <row r="217" spans="1:46" s="24" customFormat="1" ht="48" x14ac:dyDescent="0.2">
      <c r="A217" s="18" t="s">
        <v>827</v>
      </c>
      <c r="B217" s="16" t="s">
        <v>712</v>
      </c>
      <c r="C217" s="17" t="s">
        <v>774</v>
      </c>
      <c r="D217" s="16" t="s">
        <v>410</v>
      </c>
      <c r="E217" s="17" t="s">
        <v>596</v>
      </c>
      <c r="F217" s="17" t="s">
        <v>597</v>
      </c>
      <c r="G217" s="17" t="s">
        <v>805</v>
      </c>
      <c r="H217" s="17">
        <v>300000</v>
      </c>
      <c r="I217" s="17">
        <f t="shared" si="14"/>
        <v>357000</v>
      </c>
      <c r="J217" s="17" t="s">
        <v>829</v>
      </c>
      <c r="K217" s="25" t="s">
        <v>759</v>
      </c>
      <c r="L217" s="25" t="s">
        <v>648</v>
      </c>
      <c r="M217" s="35"/>
      <c r="N217" s="35"/>
      <c r="O217" s="35"/>
      <c r="P217" s="35"/>
      <c r="Q217" s="35"/>
      <c r="R217" s="35"/>
      <c r="S217" s="35"/>
      <c r="T217" s="35"/>
      <c r="U217" s="35"/>
      <c r="V217" s="35"/>
      <c r="W217" s="35"/>
      <c r="X217" s="35"/>
      <c r="Y217" s="35"/>
      <c r="Z217" s="35"/>
      <c r="AA217" s="35"/>
      <c r="AB217" s="35"/>
      <c r="AC217" s="35"/>
      <c r="AD217" s="32"/>
      <c r="AE217" s="32"/>
      <c r="AF217" s="32"/>
      <c r="AG217" s="32"/>
      <c r="AH217" s="32"/>
      <c r="AI217" s="32"/>
      <c r="AJ217" s="32"/>
      <c r="AK217" s="32"/>
      <c r="AL217" s="32"/>
      <c r="AM217" s="31"/>
      <c r="AN217" s="31"/>
      <c r="AO217" s="31"/>
      <c r="AP217" s="31"/>
      <c r="AQ217" s="31"/>
      <c r="AR217" s="31"/>
      <c r="AS217" s="31"/>
      <c r="AT217" s="31"/>
    </row>
    <row r="218" spans="1:46" s="8" customFormat="1" ht="48" customHeight="1" x14ac:dyDescent="0.2">
      <c r="A218" s="18" t="s">
        <v>828</v>
      </c>
      <c r="B218" s="16" t="s">
        <v>9</v>
      </c>
      <c r="C218" s="17" t="s">
        <v>754</v>
      </c>
      <c r="D218" s="16" t="s">
        <v>410</v>
      </c>
      <c r="E218" s="17" t="s">
        <v>755</v>
      </c>
      <c r="F218" s="17" t="s">
        <v>756</v>
      </c>
      <c r="G218" s="17" t="s">
        <v>805</v>
      </c>
      <c r="H218" s="17">
        <v>170000</v>
      </c>
      <c r="I218" s="17">
        <f t="shared" si="14"/>
        <v>202300</v>
      </c>
      <c r="J218" s="17" t="s">
        <v>829</v>
      </c>
      <c r="K218" s="25" t="s">
        <v>759</v>
      </c>
      <c r="L218" s="25" t="s">
        <v>648</v>
      </c>
      <c r="M218" s="35"/>
      <c r="N218" s="35"/>
      <c r="O218" s="35"/>
      <c r="P218" s="35"/>
      <c r="Q218" s="35"/>
      <c r="R218" s="35"/>
      <c r="S218" s="35"/>
      <c r="T218" s="35"/>
      <c r="U218" s="35"/>
      <c r="V218" s="35"/>
      <c r="W218" s="35"/>
      <c r="X218" s="35"/>
      <c r="Y218" s="35"/>
      <c r="Z218" s="35"/>
      <c r="AA218" s="35"/>
      <c r="AB218" s="35"/>
      <c r="AC218" s="35"/>
      <c r="AD218" s="32"/>
      <c r="AE218" s="32"/>
      <c r="AF218" s="32"/>
      <c r="AG218" s="32"/>
      <c r="AH218" s="32"/>
      <c r="AI218" s="32"/>
      <c r="AJ218" s="32"/>
      <c r="AK218" s="32"/>
      <c r="AL218" s="32"/>
      <c r="AM218" s="32"/>
      <c r="AN218" s="32"/>
      <c r="AO218" s="32"/>
      <c r="AP218" s="32"/>
      <c r="AQ218" s="32"/>
      <c r="AR218" s="32"/>
      <c r="AS218" s="32"/>
      <c r="AT218" s="32"/>
    </row>
    <row r="219" spans="1:46" s="8" customFormat="1" ht="31.5" customHeight="1" x14ac:dyDescent="0.2">
      <c r="A219" s="18" t="s">
        <v>835</v>
      </c>
      <c r="B219" s="16" t="s">
        <v>9</v>
      </c>
      <c r="C219" s="17" t="s">
        <v>798</v>
      </c>
      <c r="D219" s="16" t="s">
        <v>410</v>
      </c>
      <c r="E219" s="17" t="s">
        <v>707</v>
      </c>
      <c r="F219" s="17" t="s">
        <v>708</v>
      </c>
      <c r="G219" s="17" t="s">
        <v>805</v>
      </c>
      <c r="H219" s="17">
        <v>2600</v>
      </c>
      <c r="I219" s="17">
        <f t="shared" si="14"/>
        <v>3094</v>
      </c>
      <c r="J219" s="17" t="s">
        <v>829</v>
      </c>
      <c r="K219" s="25" t="s">
        <v>759</v>
      </c>
      <c r="L219" s="25" t="s">
        <v>648</v>
      </c>
      <c r="M219" s="35"/>
      <c r="N219" s="35"/>
      <c r="O219" s="35"/>
      <c r="P219" s="35"/>
      <c r="Q219" s="35"/>
      <c r="R219" s="35"/>
      <c r="S219" s="35"/>
      <c r="T219" s="35"/>
      <c r="U219" s="35"/>
      <c r="V219" s="35"/>
      <c r="W219" s="35"/>
      <c r="X219" s="35"/>
      <c r="Y219" s="35"/>
      <c r="Z219" s="35"/>
      <c r="AA219" s="35"/>
      <c r="AB219" s="35"/>
      <c r="AC219" s="35"/>
      <c r="AD219" s="32"/>
      <c r="AE219" s="32"/>
      <c r="AF219" s="32"/>
      <c r="AG219" s="32"/>
      <c r="AH219" s="32"/>
      <c r="AI219" s="32"/>
      <c r="AJ219" s="32"/>
      <c r="AK219" s="32"/>
      <c r="AL219" s="32"/>
      <c r="AM219" s="32"/>
      <c r="AN219" s="32"/>
      <c r="AO219" s="32"/>
      <c r="AP219" s="32"/>
      <c r="AQ219" s="32"/>
      <c r="AR219" s="32"/>
      <c r="AS219" s="32"/>
      <c r="AT219" s="32"/>
    </row>
    <row r="220" spans="1:46" s="8" customFormat="1" ht="36" customHeight="1" x14ac:dyDescent="0.2">
      <c r="A220" s="18" t="s">
        <v>846</v>
      </c>
      <c r="B220" s="16" t="s">
        <v>712</v>
      </c>
      <c r="C220" s="17" t="s">
        <v>757</v>
      </c>
      <c r="D220" s="16" t="s">
        <v>410</v>
      </c>
      <c r="E220" s="17" t="s">
        <v>801</v>
      </c>
      <c r="F220" s="17" t="s">
        <v>802</v>
      </c>
      <c r="G220" s="17" t="s">
        <v>805</v>
      </c>
      <c r="H220" s="17">
        <v>70000</v>
      </c>
      <c r="I220" s="17">
        <f t="shared" si="14"/>
        <v>83300</v>
      </c>
      <c r="J220" s="17" t="s">
        <v>829</v>
      </c>
      <c r="K220" s="25" t="s">
        <v>759</v>
      </c>
      <c r="L220" s="25" t="s">
        <v>648</v>
      </c>
      <c r="M220" s="35"/>
      <c r="N220" s="35"/>
      <c r="O220" s="35"/>
      <c r="P220" s="35"/>
      <c r="Q220" s="35"/>
      <c r="R220" s="35"/>
      <c r="S220" s="35"/>
      <c r="T220" s="35"/>
      <c r="U220" s="35"/>
      <c r="V220" s="35"/>
      <c r="W220" s="35"/>
      <c r="X220" s="35"/>
      <c r="Y220" s="35"/>
      <c r="Z220" s="35"/>
      <c r="AA220" s="35"/>
      <c r="AB220" s="35"/>
      <c r="AC220" s="35"/>
      <c r="AD220" s="32"/>
      <c r="AE220" s="32"/>
      <c r="AF220" s="32"/>
      <c r="AG220" s="32"/>
      <c r="AH220" s="32"/>
      <c r="AI220" s="32"/>
      <c r="AJ220" s="32"/>
      <c r="AK220" s="32"/>
      <c r="AL220" s="32"/>
      <c r="AM220" s="32"/>
      <c r="AN220" s="32"/>
      <c r="AO220" s="32"/>
      <c r="AP220" s="32"/>
      <c r="AQ220" s="32"/>
      <c r="AR220" s="32"/>
      <c r="AS220" s="32"/>
      <c r="AT220" s="32"/>
    </row>
    <row r="221" spans="1:46" s="11" customFormat="1" ht="12" x14ac:dyDescent="0.2">
      <c r="A221" s="18"/>
      <c r="B221" s="46" t="s">
        <v>410</v>
      </c>
      <c r="C221" s="46"/>
      <c r="D221" s="45" t="s">
        <v>463</v>
      </c>
      <c r="E221" s="45"/>
      <c r="F221" s="45"/>
      <c r="G221" s="45"/>
      <c r="H221" s="20">
        <f>SUM(H212:H220)</f>
        <v>716600</v>
      </c>
      <c r="I221" s="20">
        <f>SUM(I212:I220)</f>
        <v>852754</v>
      </c>
      <c r="J221" s="20"/>
      <c r="K221" s="25"/>
      <c r="L221" s="25"/>
      <c r="M221" s="35"/>
      <c r="N221" s="35"/>
      <c r="O221" s="35"/>
      <c r="P221" s="35"/>
      <c r="Q221" s="35"/>
      <c r="R221" s="35"/>
      <c r="S221" s="35"/>
      <c r="T221" s="35"/>
      <c r="U221" s="35"/>
      <c r="V221" s="35"/>
      <c r="W221" s="35"/>
      <c r="X221" s="35"/>
      <c r="Y221" s="35"/>
      <c r="Z221" s="35"/>
      <c r="AA221" s="35"/>
      <c r="AB221" s="35"/>
      <c r="AC221" s="35"/>
      <c r="AD221" s="32"/>
      <c r="AE221" s="32"/>
      <c r="AF221" s="32"/>
      <c r="AG221" s="32"/>
      <c r="AH221" s="32"/>
      <c r="AI221" s="32"/>
      <c r="AJ221" s="32"/>
      <c r="AK221" s="32"/>
      <c r="AL221" s="32"/>
      <c r="AM221" s="32"/>
      <c r="AN221" s="32"/>
      <c r="AO221" s="32"/>
      <c r="AP221" s="32"/>
      <c r="AQ221" s="32"/>
      <c r="AR221" s="32"/>
      <c r="AS221" s="32"/>
      <c r="AT221" s="32"/>
    </row>
    <row r="222" spans="1:46" x14ac:dyDescent="0.2">
      <c r="A222" s="18"/>
      <c r="B222" s="46" t="s">
        <v>464</v>
      </c>
      <c r="C222" s="46"/>
      <c r="D222" s="45"/>
      <c r="E222" s="45"/>
      <c r="F222" s="45"/>
      <c r="G222" s="45"/>
      <c r="H222" s="20">
        <f>SUM(H221,H211,H207,H197,H194,H187,H178,H171,H169,H161,H159,H155,H152,H129,H127,H72,H42,H32,H30,H21,H18,H15,H12,H10)</f>
        <v>7344750</v>
      </c>
      <c r="I222" s="20">
        <f>SUM(I221,I211,I207,I197,I194,I187,I178,I171,I169,I161,I159,I155,I152,I129,I127,I72,I42,I32,I30,I21,I18,I15,I12,I10)</f>
        <v>8596810.5</v>
      </c>
      <c r="J222" s="20"/>
      <c r="K222" s="15"/>
      <c r="L222" s="15"/>
    </row>
  </sheetData>
  <sheetProtection password="CC71" sheet="1" objects="1" scenarios="1"/>
  <autoFilter ref="A1:I222"/>
  <mergeCells count="50">
    <mergeCell ref="B129:C129"/>
    <mergeCell ref="D129:G129"/>
    <mergeCell ref="B32:C32"/>
    <mergeCell ref="D32:G32"/>
    <mergeCell ref="B10:C10"/>
    <mergeCell ref="D10:G10"/>
    <mergeCell ref="B12:C12"/>
    <mergeCell ref="D12:G12"/>
    <mergeCell ref="B15:C15"/>
    <mergeCell ref="D15:G15"/>
    <mergeCell ref="B18:C18"/>
    <mergeCell ref="D18:G18"/>
    <mergeCell ref="B21:C21"/>
    <mergeCell ref="D21:G21"/>
    <mergeCell ref="B30:C30"/>
    <mergeCell ref="D30:G30"/>
    <mergeCell ref="B42:C42"/>
    <mergeCell ref="D42:G42"/>
    <mergeCell ref="B72:C72"/>
    <mergeCell ref="D72:G72"/>
    <mergeCell ref="B127:C127"/>
    <mergeCell ref="D127:G127"/>
    <mergeCell ref="B152:C152"/>
    <mergeCell ref="D152:G152"/>
    <mergeCell ref="B155:C155"/>
    <mergeCell ref="D155:G155"/>
    <mergeCell ref="B159:C159"/>
    <mergeCell ref="D159:G159"/>
    <mergeCell ref="B222:C222"/>
    <mergeCell ref="D222:G222"/>
    <mergeCell ref="B207:C207"/>
    <mergeCell ref="D207:G207"/>
    <mergeCell ref="B211:C211"/>
    <mergeCell ref="D211:G211"/>
    <mergeCell ref="B221:C221"/>
    <mergeCell ref="D221:G221"/>
    <mergeCell ref="B197:C197"/>
    <mergeCell ref="D197:G197"/>
    <mergeCell ref="B169:C169"/>
    <mergeCell ref="D169:G169"/>
    <mergeCell ref="B171:C171"/>
    <mergeCell ref="D171:G171"/>
    <mergeCell ref="B178:C178"/>
    <mergeCell ref="D178:G178"/>
    <mergeCell ref="B161:C161"/>
    <mergeCell ref="D161:G161"/>
    <mergeCell ref="B187:C187"/>
    <mergeCell ref="D187:G187"/>
    <mergeCell ref="B194:C194"/>
    <mergeCell ref="D194:G194"/>
  </mergeCells>
  <phoneticPr fontId="7" type="noConversion"/>
  <pageMargins left="0.25" right="0.25" top="1.1298076923076923" bottom="0.75" header="0.3" footer="0.3"/>
  <pageSetup paperSize="9" orientation="landscape" r:id="rId1"/>
  <headerFooter alignWithMargins="0">
    <oddHeader xml:space="preserve">&amp;L&amp;"Times New Roman,Aldin"OFICIUL DE STAT PENTRU INVENŢII ŞI MĂRCI&amp;C&amp;"Times New Roman,Aldin"Programul Anual al Achiziţiilor Publice al O.S.I.M. 
pentru anul 2021&amp;R&amp;"Times New Roman,Aldin"p.Director General
Mitrița HAHUE
</oddHeader>
    <oddFooter>&amp;L&amp;"Times New Roman,Aldin"&amp;9
Director Economic
Simona Georgescu&amp;R&amp;"Times New Roman,Aldin"&amp;9 
Sef Serviciu Achizitii Publice, Administrare Patrimoniu
Iulia-Hermina Varodin</oddFooter>
  </headerFooter>
  <ignoredErrors>
    <ignoredError sqref="A10 A18 A30 A187 A159 A194 A2 A12 A21 A155 A178 A197 A211 D161:G161 D160 F160:G16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Maria Tudorache</cp:lastModifiedBy>
  <cp:lastPrinted>2021-03-11T13:42:29Z</cp:lastPrinted>
  <dcterms:created xsi:type="dcterms:W3CDTF">2007-11-23T09:14:03Z</dcterms:created>
  <dcterms:modified xsi:type="dcterms:W3CDTF">2022-08-24T07:58:30Z</dcterms:modified>
</cp:coreProperties>
</file>