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1340" windowHeight="8505" activeTab="1"/>
  </bookViews>
  <sheets>
    <sheet name="Foaie1" sheetId="1" r:id="rId1"/>
    <sheet name="buget  2017" sheetId="2" r:id="rId2"/>
  </sheets>
  <definedNames/>
  <calcPr fullCalcOnLoad="1"/>
</workbook>
</file>

<file path=xl/sharedStrings.xml><?xml version="1.0" encoding="utf-8"?>
<sst xmlns="http://schemas.openxmlformats.org/spreadsheetml/2006/main" count="436" uniqueCount="227">
  <si>
    <t>CHELTUIELI CURENTE</t>
  </si>
  <si>
    <t>CHELTUIELI DE CAPITAL</t>
  </si>
  <si>
    <t>01</t>
  </si>
  <si>
    <t>I.  VENITURI CURENTE</t>
  </si>
  <si>
    <t>A. VENITURI FISCALE</t>
  </si>
  <si>
    <t>II. VENITURI DIN CAPITAL</t>
  </si>
  <si>
    <t>VENITURI PROPRII ( I+II)</t>
  </si>
  <si>
    <t>A4. IMPOZITE SI TAXE PE BUNURI SI SERVICII</t>
  </si>
  <si>
    <t>C. VENITURI NEFISCALE</t>
  </si>
  <si>
    <t>VENITURI  DIN PROPRIETATE</t>
  </si>
  <si>
    <t xml:space="preserve">Alte venituri </t>
  </si>
  <si>
    <t>TRANSFERURI VOLUNTARE ALTELE DECAT SUBVENTIILE</t>
  </si>
  <si>
    <t>III. OPERATIUNI FINANCIARE</t>
  </si>
  <si>
    <t>b.SUME ALOCATE DIN CREDITE EXTERNE</t>
  </si>
  <si>
    <t>c.SUME ALOCATE DIN FONDURI EXTERNE NERAMBURSABILE</t>
  </si>
  <si>
    <t>a. TOTAL  VENITURI ( I+ II+III+IV)</t>
  </si>
  <si>
    <t>10</t>
  </si>
  <si>
    <t>10.01</t>
  </si>
  <si>
    <t>10.02</t>
  </si>
  <si>
    <t>Contributii</t>
  </si>
  <si>
    <t>10.03</t>
  </si>
  <si>
    <t>Bunuri si servicii</t>
  </si>
  <si>
    <t>20.01</t>
  </si>
  <si>
    <t>Reparatii curente</t>
  </si>
  <si>
    <t>20.02</t>
  </si>
  <si>
    <t>Bunuri de natura obiectelor de inventar</t>
  </si>
  <si>
    <t>20.05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</si>
  <si>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</si>
  <si>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</si>
  <si>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</si>
  <si>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</si>
  <si>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</si>
  <si>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</si>
  <si>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</si>
  <si>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Consultanta si expertiza</t>
  </si>
  <si>
    <t>Pregatire profesionala</t>
  </si>
  <si>
    <t>Protectia muncii</t>
  </si>
  <si>
    <t>Alte cheltuieli</t>
  </si>
  <si>
    <t>20.11</t>
  </si>
  <si>
    <t>20.12</t>
  </si>
  <si>
    <t>20.13</t>
  </si>
  <si>
    <t>20.14</t>
  </si>
  <si>
    <t>20.30</t>
  </si>
  <si>
    <t>ALTE IMPOZITE SI TAXE GENERALE PE BUNURI SI SERVICII</t>
  </si>
  <si>
    <t>TAXE PE SERVICII SPECIFICE</t>
  </si>
  <si>
    <t>B. CONTRIBUTII DE ASIGURARI</t>
  </si>
  <si>
    <t xml:space="preserve">Contributiile angajatorilor </t>
  </si>
  <si>
    <t>SUBVENTII DE LA ALTE ADMINISTRATII</t>
  </si>
  <si>
    <t>43.10</t>
  </si>
  <si>
    <t>Subventii pentru institutii publice</t>
  </si>
  <si>
    <t>43.10.09</t>
  </si>
  <si>
    <t>Cheltuieli salariale in bani</t>
  </si>
  <si>
    <t>Cheltuieli salariale in natura</t>
  </si>
  <si>
    <t>Salarii de bază</t>
  </si>
  <si>
    <t>10.01.01</t>
  </si>
  <si>
    <t>Sporuri pentru condiţii de muncă</t>
  </si>
  <si>
    <t>10.01.05</t>
  </si>
  <si>
    <t>Fond de premii</t>
  </si>
  <si>
    <t>10.01.08</t>
  </si>
  <si>
    <t>Indemnizaţii de delegare</t>
  </si>
  <si>
    <t>10.01.13</t>
  </si>
  <si>
    <t>Indemnizaţii de detasare</t>
  </si>
  <si>
    <t>10.01.14</t>
  </si>
  <si>
    <t>Alocatii pentru locuinte</t>
  </si>
  <si>
    <t>10.01.16</t>
  </si>
  <si>
    <t>Alte drepturi salariale in bani</t>
  </si>
  <si>
    <t>10.01.30</t>
  </si>
  <si>
    <t>Tichete de masa</t>
  </si>
  <si>
    <t>10.02.01</t>
  </si>
  <si>
    <t xml:space="preserve">ACCIZE </t>
  </si>
  <si>
    <t>A6. ALTE IMPOZITE SI TAXE FISCALE</t>
  </si>
  <si>
    <t>00.01.10</t>
  </si>
  <si>
    <t>00.02.10</t>
  </si>
  <si>
    <t>00.03</t>
  </si>
  <si>
    <t>00.04</t>
  </si>
  <si>
    <t>Active fixe</t>
  </si>
  <si>
    <t>71.01</t>
  </si>
  <si>
    <t>SUBVENTII DE LA BUGET DE STAT</t>
  </si>
  <si>
    <t>42.10</t>
  </si>
  <si>
    <t>42.10.11</t>
  </si>
  <si>
    <t>Subventii de la bugetul de stat pentru spitale</t>
  </si>
  <si>
    <t>Sume primite de la UE  în contul platilor efectuate</t>
  </si>
  <si>
    <t>45.10</t>
  </si>
  <si>
    <t>42.10.39</t>
  </si>
  <si>
    <t>Transferuri curente in strainatate (catre organizatii internationale)</t>
  </si>
  <si>
    <t>55.02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</si>
  <si>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</si>
  <si>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</si>
  <si>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</si>
  <si>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</si>
  <si>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</si>
  <si>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</si>
  <si>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 xml:space="preserve">Transport </t>
  </si>
  <si>
    <t>Posta, telecomunicatii, radio, tv, internet</t>
  </si>
  <si>
    <t>Materiale si prestari de servicii cu caracter functional</t>
  </si>
  <si>
    <t xml:space="preserve">Alte bunuri si servicii pentru intretinere si functionare 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</si>
  <si>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</si>
  <si>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</si>
  <si>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</si>
  <si>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</si>
  <si>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</si>
  <si>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</si>
  <si>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</si>
  <si>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</si>
  <si>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</si>
  <si>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</si>
  <si>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Alte bunuri de natura obiectelor de inventar</t>
  </si>
  <si>
    <t>20.05.30</t>
  </si>
  <si>
    <t xml:space="preserve">Protocol si reprezentare </t>
  </si>
  <si>
    <t>Chirii</t>
  </si>
  <si>
    <t>Alte cheltuieli cu bunuri si servicii</t>
  </si>
  <si>
    <t>20.30.02</t>
  </si>
  <si>
    <t>20.30.04</t>
  </si>
  <si>
    <t>20.30.30</t>
  </si>
  <si>
    <t>Masini, echipamente si mijloace de transport</t>
  </si>
  <si>
    <t>Mobilier, aparatura birotica si alte active corporale</t>
  </si>
  <si>
    <t xml:space="preserve">Alte active fixe </t>
  </si>
  <si>
    <t>71.01.02</t>
  </si>
  <si>
    <t>71.01.03</t>
  </si>
  <si>
    <t>71.01.30</t>
  </si>
  <si>
    <t>Uniforme si echipament</t>
  </si>
  <si>
    <t>20.05.01</t>
  </si>
  <si>
    <t>55.02.01</t>
  </si>
  <si>
    <t xml:space="preserve">TOTAL CHELTUIELI </t>
  </si>
  <si>
    <t>CHELTUIELI DE PERSONAL(TITLUL I)</t>
  </si>
  <si>
    <t>OFICIUL DE STAT PENTRU INVENTII SI MARCI</t>
  </si>
  <si>
    <t>Buget</t>
  </si>
  <si>
    <t>Subventii de la bugetul de stat catre institutii publice finantate partial sau integral din venituri proprii pentru proiecte finantate din FEN postaderare</t>
  </si>
  <si>
    <t>20.25</t>
  </si>
  <si>
    <t>Contribuţii şi cotizaţii la organisme internaţionale</t>
  </si>
  <si>
    <t>Cheltuiei judiciare si extra judiciare</t>
  </si>
  <si>
    <t xml:space="preserve">           BUGETUL DE VENITURI SI CHELTUIELI</t>
  </si>
  <si>
    <t>Trim</t>
  </si>
  <si>
    <t>II</t>
  </si>
  <si>
    <t xml:space="preserve">Trim </t>
  </si>
  <si>
    <t>III</t>
  </si>
  <si>
    <t>IV</t>
  </si>
  <si>
    <t>TAXE PE UTILIZAREA BUNURILOR, AUTORIZAREA UTILIZARII BUNURILOR SAU PE DESFASURAREA DE ACTIVITATI</t>
  </si>
  <si>
    <t>Nr.</t>
  </si>
  <si>
    <t>crt.</t>
  </si>
  <si>
    <t xml:space="preserve">                                                                                                                                  </t>
  </si>
  <si>
    <t>I*</t>
  </si>
  <si>
    <t xml:space="preserve">                                       ORDONATOR PRINCIPAL DE CREDITE</t>
  </si>
  <si>
    <t>51.01.04</t>
  </si>
  <si>
    <t>clasificatie functionala</t>
  </si>
  <si>
    <t>10.02.06</t>
  </si>
  <si>
    <t>10.01.06</t>
  </si>
  <si>
    <t>Alte sporuri</t>
  </si>
  <si>
    <t xml:space="preserve">                                      </t>
  </si>
  <si>
    <t>Vouchere de vacante</t>
  </si>
  <si>
    <t>10.03.07</t>
  </si>
  <si>
    <t>Contributii  asiguratorii pentru munca</t>
  </si>
  <si>
    <t>IONUT BARBU</t>
  </si>
  <si>
    <t xml:space="preserve">      Simona Georgescu</t>
  </si>
  <si>
    <t>12</t>
  </si>
  <si>
    <t>14</t>
  </si>
  <si>
    <t>15</t>
  </si>
  <si>
    <t>16</t>
  </si>
  <si>
    <t>18.</t>
  </si>
  <si>
    <t>20</t>
  </si>
  <si>
    <t>VENITURI  DIN PROPRIETATE C1</t>
  </si>
  <si>
    <t>30</t>
  </si>
  <si>
    <t>31</t>
  </si>
  <si>
    <t xml:space="preserve">                 VENITURI DIN DOBANZI</t>
  </si>
  <si>
    <t>VANZARI DE BUNURI SI SERVICII C2</t>
  </si>
  <si>
    <t>33.50.</t>
  </si>
  <si>
    <t>33</t>
  </si>
  <si>
    <t>Venituri din prestari servicii  si alte activitati</t>
  </si>
  <si>
    <t>Alte venituri din prestari servicii si alte activ.</t>
  </si>
  <si>
    <t>36.50</t>
  </si>
  <si>
    <t xml:space="preserve"> DIVERSE VENITURI</t>
  </si>
  <si>
    <t>10.03.01</t>
  </si>
  <si>
    <t xml:space="preserve">Contributii de asigurari sociale de stat  </t>
  </si>
  <si>
    <t>10.03.02</t>
  </si>
  <si>
    <t xml:space="preserve">Contributii de asigurari de somaj  </t>
  </si>
  <si>
    <t>10.03.03</t>
  </si>
  <si>
    <t xml:space="preserve">Contributii de asigurari sociale de sanatate  </t>
  </si>
  <si>
    <t>10.03.04</t>
  </si>
  <si>
    <t xml:space="preserve"> Contributii de asigurari pentru accidente de munca si boli profesionale </t>
  </si>
  <si>
    <t>10.03.06</t>
  </si>
  <si>
    <t xml:space="preserve">Contributii pentru concedii si indemnizatii </t>
  </si>
  <si>
    <t>BUNURI SI SERVICII( TITLUL II)</t>
  </si>
  <si>
    <t>ALTE TRANSFERURI(TITLUL VII)</t>
  </si>
  <si>
    <t>ACTIVE NEFINANCIARE(TITLUL XIII)</t>
  </si>
  <si>
    <t>ALTE CHELTUIELI ( TITLUL XI)</t>
  </si>
  <si>
    <t>Sume aferente persoanelor cu handicap neancadrate</t>
  </si>
  <si>
    <t>10.01.17</t>
  </si>
  <si>
    <t>Indemnizatii de hrana</t>
  </si>
  <si>
    <t>Indemnizatie de vacanta</t>
  </si>
  <si>
    <t>10.01.09</t>
  </si>
  <si>
    <t>Sef serviciu Financiar-contabilitate</t>
  </si>
  <si>
    <t>Ana Brindusa Ungureanu</t>
  </si>
  <si>
    <t>mii lei</t>
  </si>
  <si>
    <t>II credite bugetare</t>
  </si>
  <si>
    <t>I credite de angajament</t>
  </si>
  <si>
    <t>I</t>
  </si>
  <si>
    <t xml:space="preserve">II </t>
  </si>
  <si>
    <t>Director economic,</t>
  </si>
  <si>
    <t xml:space="preserve"> Director General                                                                                        </t>
  </si>
  <si>
    <t>Sume primite de la UE/alti donatori in contul platilor efectuate si prefinantari aferente cadrului financiar 2014-2020</t>
  </si>
  <si>
    <t>48.00.02</t>
  </si>
  <si>
    <t>Fondul Social European( FSE)</t>
  </si>
  <si>
    <t>48.00.02.01</t>
  </si>
  <si>
    <t>Sume primite in contul platilor efectuate in anul curent</t>
  </si>
  <si>
    <t>48.00.02.02</t>
  </si>
  <si>
    <t>Sume primite in contul platilor efectuate in anul anterior</t>
  </si>
  <si>
    <t>48.00.02.03</t>
  </si>
  <si>
    <t>Prefinantare</t>
  </si>
  <si>
    <t>I* este format din 202.945 mii lei care reprezinta sold initial pentru anul 2019 + estimari trim I</t>
  </si>
  <si>
    <t>10.02.30</t>
  </si>
  <si>
    <t>Alte drepturi salariale in natura</t>
  </si>
  <si>
    <t>Proiecte cu finantare din fonduri externe nerambursabile aferente cadrului financiar 2014-2020</t>
  </si>
  <si>
    <t>Programe din FSE</t>
  </si>
  <si>
    <t>58.02.01</t>
  </si>
  <si>
    <t>Finantare nationala</t>
  </si>
  <si>
    <t>58.02.02</t>
  </si>
  <si>
    <t>Finantare externa nerambursabila</t>
  </si>
  <si>
    <t>71.01.01</t>
  </si>
  <si>
    <t>Constructii</t>
  </si>
  <si>
    <t>a</t>
  </si>
  <si>
    <t xml:space="preserve">INCASARI DIN IMPRUMUTURI ACORDATE </t>
  </si>
  <si>
    <t>40.00.15</t>
  </si>
  <si>
    <t>Sume utilizate din excedentul anului precedent pentru efectuarea de cheltuieli</t>
  </si>
  <si>
    <t>40.00.15.03</t>
  </si>
  <si>
    <t>Sume utilizate de alte institutii din excedentul anului precedent</t>
  </si>
  <si>
    <t xml:space="preserve">                PENTRU ANUL 2019</t>
  </si>
  <si>
    <t xml:space="preserve">           REPARTIZAT PE TRIMESTRE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</si>
</sst>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6" fontId="19" fillId="0" borderId="14" xfId="0" applyNumberFormat="1" applyFont="1" applyFill="1" applyBorder="1" applyAlignment="1" quotePrefix="1">
      <alignment horizontal="center"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 quotePrefix="1">
      <alignment horizontal="center"/>
    </xf>
    <xf numFmtId="16" fontId="19" fillId="0" borderId="15" xfId="0" applyNumberFormat="1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16" fontId="0" fillId="0" borderId="14" xfId="0" applyNumberFormat="1" applyFont="1" applyFill="1" applyBorder="1" applyAlignment="1" quotePrefix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4" xfId="0" applyFont="1" applyBorder="1" applyAlignment="1" quotePrefix="1">
      <alignment horizontal="center"/>
    </xf>
    <xf numFmtId="16" fontId="0" fillId="0" borderId="15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4" fontId="0" fillId="0" borderId="14" xfId="0" applyNumberFormat="1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 quotePrefix="1">
      <alignment horizont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" fontId="19" fillId="0" borderId="15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19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3" fontId="20" fillId="0" borderId="14" xfId="0" applyNumberFormat="1" applyFont="1" applyFill="1" applyBorder="1" applyAlignment="1">
      <alignment/>
    </xf>
    <xf numFmtId="3" fontId="22" fillId="0" borderId="14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22" fillId="0" borderId="14" xfId="0" applyNumberFormat="1" applyFont="1" applyFill="1" applyBorder="1" applyAlignment="1">
      <alignment/>
    </xf>
    <xf numFmtId="0" fontId="19" fillId="0" borderId="0" xfId="0" applyFont="1" applyAlignment="1">
      <alignment horizontal="centerContinuous" vertical="center"/>
    </xf>
    <xf numFmtId="3" fontId="19" fillId="0" borderId="0" xfId="0" applyNumberFormat="1" applyFont="1" applyAlignment="1">
      <alignment/>
    </xf>
    <xf numFmtId="3" fontId="19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19" fillId="0" borderId="17" xfId="0" applyFont="1" applyBorder="1" applyAlignment="1">
      <alignment horizontal="center"/>
    </xf>
    <xf numFmtId="3" fontId="22" fillId="0" borderId="11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2" fillId="0" borderId="15" xfId="0" applyFont="1" applyFill="1" applyBorder="1" applyAlignment="1" quotePrefix="1">
      <alignment horizontal="center"/>
    </xf>
    <xf numFmtId="0" fontId="22" fillId="0" borderId="18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2" fillId="0" borderId="14" xfId="0" applyFont="1" applyFill="1" applyBorder="1" applyAlignment="1" quotePrefix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2" fillId="0" borderId="18" xfId="0" applyFont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22" fillId="0" borderId="14" xfId="0" applyFont="1" applyFill="1" applyBorder="1" applyAlignment="1" quotePrefix="1">
      <alignment horizontal="center" vertical="center" wrapText="1"/>
    </xf>
    <xf numFmtId="0" fontId="22" fillId="0" borderId="19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2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0" fillId="0" borderId="15" xfId="0" applyFont="1" applyFill="1" applyBorder="1" applyAlignment="1" quotePrefix="1">
      <alignment horizontal="center"/>
    </xf>
    <xf numFmtId="0" fontId="20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0" xfId="0" applyFont="1" applyFill="1" applyBorder="1" applyAlignment="1">
      <alignment wrapText="1"/>
    </xf>
    <xf numFmtId="3" fontId="22" fillId="0" borderId="11" xfId="0" applyNumberFormat="1" applyFont="1" applyFill="1" applyBorder="1" applyAlignment="1">
      <alignment/>
    </xf>
    <xf numFmtId="0" fontId="22" fillId="0" borderId="12" xfId="0" applyFont="1" applyBorder="1" applyAlignment="1">
      <alignment horizontal="left"/>
    </xf>
    <xf numFmtId="3" fontId="20" fillId="0" borderId="14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2" fontId="20" fillId="0" borderId="13" xfId="0" applyNumberFormat="1" applyFont="1" applyBorder="1" applyAlignment="1">
      <alignment wrapText="1"/>
    </xf>
    <xf numFmtId="0" fontId="22" fillId="0" borderId="12" xfId="0" applyFont="1" applyFill="1" applyBorder="1" applyAlignment="1">
      <alignment horizontal="left"/>
    </xf>
    <xf numFmtId="0" fontId="22" fillId="0" borderId="14" xfId="0" applyFont="1" applyFill="1" applyBorder="1" applyAlignment="1" quotePrefix="1">
      <alignment horizontal="left"/>
    </xf>
    <xf numFmtId="16" fontId="20" fillId="0" borderId="14" xfId="0" applyNumberFormat="1" applyFont="1" applyFill="1" applyBorder="1" applyAlignment="1" quotePrefix="1">
      <alignment horizontal="center"/>
    </xf>
    <xf numFmtId="16" fontId="22" fillId="0" borderId="14" xfId="0" applyNumberFormat="1" applyFont="1" applyFill="1" applyBorder="1" applyAlignment="1" quotePrefix="1">
      <alignment horizontal="left"/>
    </xf>
    <xf numFmtId="0" fontId="20" fillId="0" borderId="19" xfId="0" applyFont="1" applyBorder="1" applyAlignment="1">
      <alignment wrapText="1"/>
    </xf>
    <xf numFmtId="16" fontId="20" fillId="0" borderId="15" xfId="0" applyNumberFormat="1" applyFont="1" applyFill="1" applyBorder="1" applyAlignment="1" quotePrefix="1">
      <alignment horizontal="center"/>
    </xf>
    <xf numFmtId="0" fontId="20" fillId="0" borderId="13" xfId="0" applyFont="1" applyBorder="1" applyAlignment="1">
      <alignment wrapText="1"/>
    </xf>
    <xf numFmtId="0" fontId="20" fillId="0" borderId="14" xfId="0" applyFont="1" applyFill="1" applyBorder="1" applyAlignment="1" quotePrefix="1">
      <alignment horizontal="center"/>
    </xf>
    <xf numFmtId="0" fontId="20" fillId="0" borderId="13" xfId="0" applyFont="1" applyFill="1" applyBorder="1" applyAlignment="1">
      <alignment wrapText="1"/>
    </xf>
    <xf numFmtId="0" fontId="22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left"/>
    </xf>
    <xf numFmtId="0" fontId="22" fillId="0" borderId="11" xfId="0" applyFont="1" applyFill="1" applyBorder="1" applyAlignment="1" quotePrefix="1">
      <alignment horizontal="center"/>
    </xf>
    <xf numFmtId="0" fontId="22" fillId="0" borderId="17" xfId="0" applyFont="1" applyBorder="1" applyAlignment="1">
      <alignment/>
    </xf>
    <xf numFmtId="0" fontId="22" fillId="0" borderId="12" xfId="0" applyFont="1" applyFill="1" applyBorder="1" applyAlignment="1">
      <alignment/>
    </xf>
    <xf numFmtId="16" fontId="22" fillId="0" borderId="14" xfId="0" applyNumberFormat="1" applyFont="1" applyFill="1" applyBorder="1" applyAlignment="1" quotePrefix="1">
      <alignment horizontal="center"/>
    </xf>
    <xf numFmtId="14" fontId="22" fillId="0" borderId="14" xfId="0" applyNumberFormat="1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/>
    </xf>
    <xf numFmtId="0" fontId="28" fillId="0" borderId="0" xfId="0" applyFont="1" applyBorder="1" applyAlignment="1">
      <alignment/>
    </xf>
    <xf numFmtId="14" fontId="20" fillId="0" borderId="14" xfId="0" applyNumberFormat="1" applyFont="1" applyFill="1" applyBorder="1" applyAlignment="1" quotePrefix="1">
      <alignment horizontal="center"/>
    </xf>
    <xf numFmtId="0" fontId="20" fillId="0" borderId="13" xfId="0" applyFont="1" applyFill="1" applyBorder="1" applyAlignment="1" quotePrefix="1">
      <alignment/>
    </xf>
    <xf numFmtId="0" fontId="29" fillId="0" borderId="12" xfId="0" applyFont="1" applyFill="1" applyBorder="1" applyAlignment="1">
      <alignment/>
    </xf>
    <xf numFmtId="16" fontId="29" fillId="0" borderId="14" xfId="0" applyNumberFormat="1" applyFont="1" applyFill="1" applyBorder="1" applyAlignment="1" quotePrefix="1">
      <alignment horizontal="center"/>
    </xf>
    <xf numFmtId="0" fontId="29" fillId="0" borderId="13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29" fillId="0" borderId="0" xfId="0" applyFont="1" applyAlignment="1">
      <alignment/>
    </xf>
    <xf numFmtId="16" fontId="30" fillId="0" borderId="14" xfId="0" applyNumberFormat="1" applyFont="1" applyFill="1" applyBorder="1" applyAlignment="1" quotePrefix="1">
      <alignment horizontal="center"/>
    </xf>
    <xf numFmtId="0" fontId="29" fillId="0" borderId="13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24" borderId="0" xfId="0" applyFill="1" applyAlignment="1">
      <alignment/>
    </xf>
    <xf numFmtId="16" fontId="0" fillId="0" borderId="14" xfId="0" applyNumberFormat="1" applyFont="1" applyFill="1" applyBorder="1" applyAlignment="1" quotePrefix="1">
      <alignment horizontal="center"/>
    </xf>
    <xf numFmtId="0" fontId="18" fillId="0" borderId="13" xfId="0" applyFont="1" applyFill="1" applyBorder="1" applyAlignment="1">
      <alignment horizontal="left"/>
    </xf>
    <xf numFmtId="3" fontId="22" fillId="0" borderId="12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0" fillId="24" borderId="14" xfId="0" applyNumberFormat="1" applyFont="1" applyFill="1" applyBorder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2" fillId="0" borderId="22" xfId="0" applyFont="1" applyBorder="1" applyAlignment="1">
      <alignment horizontal="left" wrapText="1"/>
    </xf>
    <xf numFmtId="0" fontId="20" fillId="0" borderId="22" xfId="0" applyFont="1" applyBorder="1" applyAlignment="1">
      <alignment wrapText="1"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14" xfId="0" applyFont="1" applyBorder="1" applyAlignment="1">
      <alignment/>
    </xf>
    <xf numFmtId="2" fontId="20" fillId="0" borderId="14" xfId="0" applyNumberFormat="1" applyFont="1" applyBorder="1" applyAlignment="1">
      <alignment wrapText="1"/>
    </xf>
    <xf numFmtId="0" fontId="22" fillId="0" borderId="14" xfId="0" applyFont="1" applyFill="1" applyBorder="1" applyAlignment="1">
      <alignment/>
    </xf>
    <xf numFmtId="0" fontId="20" fillId="0" borderId="14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/>
    </xf>
    <xf numFmtId="0" fontId="22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6" fontId="19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wrapText="1"/>
    </xf>
    <xf numFmtId="3" fontId="19" fillId="0" borderId="14" xfId="0" applyNumberFormat="1" applyFont="1" applyFill="1" applyBorder="1" applyAlignment="1">
      <alignment/>
    </xf>
    <xf numFmtId="0" fontId="22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23" xfId="0" applyFont="1" applyBorder="1" applyAlignment="1">
      <alignment wrapText="1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3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wrapText="1"/>
    </xf>
    <xf numFmtId="3" fontId="31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wrapText="1"/>
    </xf>
    <xf numFmtId="0" fontId="22" fillId="0" borderId="17" xfId="0" applyFont="1" applyFill="1" applyBorder="1" applyAlignment="1">
      <alignment horizontal="left" wrapText="1"/>
    </xf>
    <xf numFmtId="0" fontId="22" fillId="0" borderId="20" xfId="0" applyFont="1" applyBorder="1" applyAlignment="1">
      <alignment wrapText="1"/>
    </xf>
    <xf numFmtId="0" fontId="22" fillId="0" borderId="12" xfId="0" applyFont="1" applyFill="1" applyBorder="1" applyAlignment="1">
      <alignment horizontal="left" wrapText="1"/>
    </xf>
    <xf numFmtId="0" fontId="22" fillId="0" borderId="13" xfId="0" applyFont="1" applyBorder="1" applyAlignment="1">
      <alignment wrapText="1"/>
    </xf>
    <xf numFmtId="0" fontId="20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22" fillId="0" borderId="13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B2" sqref="B2"/>
    </sheetView>
  </sheetViews>
  <sheetFormatPr defaultColWidth="9.140625" defaultRowHeight="12.75"/>
  <sheetData>
    <row r="2" ht="12.75">
      <c r="A2" t="s">
        <v>219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3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9.57421875" style="0" customWidth="1"/>
    <col min="4" max="4" width="2.140625" style="0" customWidth="1"/>
    <col min="5" max="5" width="2.00390625" style="0" customWidth="1"/>
    <col min="6" max="6" width="1.421875" style="0" customWidth="1"/>
    <col min="7" max="7" width="1.8515625" style="0" customWidth="1"/>
    <col min="8" max="8" width="41.8515625" style="0" customWidth="1"/>
    <col min="9" max="9" width="12.8515625" style="0" customWidth="1"/>
    <col min="10" max="10" width="9.421875" style="0" customWidth="1"/>
    <col min="11" max="12" width="9.00390625" style="0" customWidth="1"/>
    <col min="13" max="13" width="8.00390625" style="0" customWidth="1"/>
    <col min="14" max="14" width="8.421875" style="0" customWidth="1"/>
  </cols>
  <sheetData>
    <row r="1" ht="12.75">
      <c r="K1" t="s">
        <v>148</v>
      </c>
    </row>
    <row r="2" spans="12:13" ht="12.75">
      <c r="L2" s="34"/>
      <c r="M2" s="40"/>
    </row>
    <row r="3" spans="1:14" ht="12.75">
      <c r="A3" t="s">
        <v>125</v>
      </c>
      <c r="J3" s="28"/>
      <c r="K3" s="29" t="s">
        <v>142</v>
      </c>
      <c r="L3" s="30"/>
      <c r="M3" s="30"/>
      <c r="N3" s="30"/>
    </row>
    <row r="4" spans="1:11" ht="12.75">
      <c r="A4" s="29" t="s">
        <v>140</v>
      </c>
      <c r="B4" s="29"/>
      <c r="C4" s="27"/>
      <c r="D4" s="27"/>
      <c r="E4" s="27"/>
      <c r="F4" s="27"/>
      <c r="G4" s="39"/>
      <c r="H4" s="28"/>
      <c r="I4" s="28"/>
      <c r="J4" s="47"/>
      <c r="K4" s="34"/>
    </row>
    <row r="5" spans="3:6" ht="12.75">
      <c r="C5" s="33"/>
      <c r="D5" s="34"/>
      <c r="E5" s="34"/>
      <c r="F5" s="34"/>
    </row>
    <row r="6" spans="3:9" ht="12.75">
      <c r="C6" s="33"/>
      <c r="D6" s="34"/>
      <c r="E6" s="34"/>
      <c r="F6" s="34"/>
      <c r="H6" s="42"/>
      <c r="I6" s="42"/>
    </row>
    <row r="7" spans="3:6" ht="12.75">
      <c r="C7" s="33"/>
      <c r="D7" s="34"/>
      <c r="E7" s="34"/>
      <c r="F7" s="34"/>
    </row>
    <row r="8" spans="3:6" ht="12.75">
      <c r="C8" s="33"/>
      <c r="D8" s="34"/>
      <c r="E8" s="34"/>
      <c r="F8" s="34"/>
    </row>
    <row r="9" spans="3:9" ht="15">
      <c r="C9" s="33"/>
      <c r="D9" s="34"/>
      <c r="E9" s="34"/>
      <c r="F9" s="34"/>
      <c r="H9" s="35" t="s">
        <v>131</v>
      </c>
      <c r="I9" s="35"/>
    </row>
    <row r="10" spans="3:9" ht="15">
      <c r="C10" s="33"/>
      <c r="D10" s="34"/>
      <c r="E10" s="34"/>
      <c r="F10" s="34"/>
      <c r="H10" s="35" t="s">
        <v>225</v>
      </c>
      <c r="I10" s="35"/>
    </row>
    <row r="11" spans="3:9" ht="15">
      <c r="C11" s="33"/>
      <c r="D11" s="34"/>
      <c r="E11" s="34"/>
      <c r="F11" s="34"/>
      <c r="H11" s="35" t="s">
        <v>226</v>
      </c>
      <c r="I11" s="35"/>
    </row>
    <row r="12" spans="3:9" ht="15">
      <c r="C12" s="33"/>
      <c r="D12" s="34"/>
      <c r="E12" s="34"/>
      <c r="F12" s="34"/>
      <c r="H12" s="35"/>
      <c r="I12" s="35"/>
    </row>
    <row r="13" spans="3:14" ht="15">
      <c r="C13" s="33"/>
      <c r="D13" s="34"/>
      <c r="E13" s="34"/>
      <c r="F13" s="34"/>
      <c r="H13" s="35"/>
      <c r="I13" s="35"/>
      <c r="N13" t="s">
        <v>192</v>
      </c>
    </row>
    <row r="14" spans="1:14" ht="37.5" customHeight="1">
      <c r="A14" s="1" t="s">
        <v>138</v>
      </c>
      <c r="B14" s="207" t="s">
        <v>144</v>
      </c>
      <c r="C14" s="209"/>
      <c r="D14" s="211"/>
      <c r="E14" s="211"/>
      <c r="F14" s="211"/>
      <c r="G14" s="211"/>
      <c r="H14" s="212"/>
      <c r="I14" s="135" t="s">
        <v>194</v>
      </c>
      <c r="J14" s="1" t="s">
        <v>126</v>
      </c>
      <c r="K14" s="41" t="s">
        <v>132</v>
      </c>
      <c r="L14" s="1" t="s">
        <v>132</v>
      </c>
      <c r="M14" s="1" t="s">
        <v>134</v>
      </c>
      <c r="N14" s="1" t="s">
        <v>132</v>
      </c>
    </row>
    <row r="15" spans="1:14" ht="32.25" customHeight="1">
      <c r="A15" s="2" t="s">
        <v>139</v>
      </c>
      <c r="B15" s="208"/>
      <c r="C15" s="210"/>
      <c r="D15" s="213"/>
      <c r="E15" s="213"/>
      <c r="F15" s="213"/>
      <c r="G15" s="213"/>
      <c r="H15" s="214"/>
      <c r="I15" s="136" t="s">
        <v>193</v>
      </c>
      <c r="J15" s="2">
        <v>2019</v>
      </c>
      <c r="K15" s="56" t="s">
        <v>141</v>
      </c>
      <c r="L15" s="2" t="s">
        <v>133</v>
      </c>
      <c r="M15" s="2" t="s">
        <v>135</v>
      </c>
      <c r="N15" s="2" t="s">
        <v>136</v>
      </c>
    </row>
    <row r="16" spans="1:21" ht="12.75">
      <c r="A16" s="111">
        <v>1</v>
      </c>
      <c r="B16" s="111"/>
      <c r="C16" s="110"/>
      <c r="D16" s="109" t="s">
        <v>15</v>
      </c>
      <c r="E16" s="108"/>
      <c r="F16" s="108"/>
      <c r="G16" s="108"/>
      <c r="H16" s="108"/>
      <c r="I16" s="69"/>
      <c r="J16" s="97">
        <f>J17</f>
        <v>264961</v>
      </c>
      <c r="K16" s="45">
        <f aca="true" t="shared" si="0" ref="K16:M17">K17</f>
        <v>214695</v>
      </c>
      <c r="L16" s="45">
        <f t="shared" si="0"/>
        <v>18088</v>
      </c>
      <c r="M16" s="45">
        <f t="shared" si="0"/>
        <v>16088</v>
      </c>
      <c r="N16" s="43">
        <f>J16-K16-L16-M16</f>
        <v>16090</v>
      </c>
      <c r="O16" s="36"/>
      <c r="P16" s="36"/>
      <c r="T16" s="36"/>
      <c r="U16" s="36"/>
    </row>
    <row r="17" spans="1:21" ht="12.75">
      <c r="A17" s="67">
        <f>A16+1</f>
        <v>2</v>
      </c>
      <c r="B17" s="67"/>
      <c r="C17" s="66" t="s">
        <v>71</v>
      </c>
      <c r="D17" s="65"/>
      <c r="E17" s="65" t="s">
        <v>6</v>
      </c>
      <c r="F17" s="64"/>
      <c r="G17" s="64"/>
      <c r="H17" s="92"/>
      <c r="I17" s="140"/>
      <c r="J17" s="97">
        <f>J18</f>
        <v>264961</v>
      </c>
      <c r="K17" s="43">
        <f t="shared" si="0"/>
        <v>214695</v>
      </c>
      <c r="L17" s="43">
        <f t="shared" si="0"/>
        <v>18088</v>
      </c>
      <c r="M17" s="97">
        <f t="shared" si="0"/>
        <v>16088</v>
      </c>
      <c r="N17" s="43">
        <f>J17-K17-L17-M17</f>
        <v>16090</v>
      </c>
      <c r="O17" s="36"/>
      <c r="P17" s="36"/>
      <c r="T17" s="36"/>
      <c r="U17" s="36"/>
    </row>
    <row r="18" spans="1:21" ht="12.75">
      <c r="A18" s="67">
        <f aca="true" t="shared" si="1" ref="A18:A81">A17+1</f>
        <v>3</v>
      </c>
      <c r="B18" s="67"/>
      <c r="C18" s="66" t="s">
        <v>72</v>
      </c>
      <c r="D18" s="65"/>
      <c r="E18" s="90" t="s">
        <v>3</v>
      </c>
      <c r="F18" s="64"/>
      <c r="G18" s="64"/>
      <c r="H18" s="63"/>
      <c r="I18" s="141"/>
      <c r="J18" s="97">
        <f>J28</f>
        <v>264961</v>
      </c>
      <c r="K18" s="43">
        <f>K28</f>
        <v>214695</v>
      </c>
      <c r="L18" s="43">
        <f>L28</f>
        <v>18088</v>
      </c>
      <c r="M18" s="97">
        <f>M28</f>
        <v>16088</v>
      </c>
      <c r="N18" s="43">
        <f>J18-K18-L18-M18</f>
        <v>16090</v>
      </c>
      <c r="O18" s="36"/>
      <c r="P18" s="36"/>
      <c r="T18" s="36"/>
      <c r="U18" s="36"/>
    </row>
    <row r="19" spans="1:21" ht="12.75">
      <c r="A19" s="67">
        <f t="shared" si="1"/>
        <v>4</v>
      </c>
      <c r="B19" s="67"/>
      <c r="C19" s="66" t="s">
        <v>73</v>
      </c>
      <c r="D19" s="65"/>
      <c r="E19" s="64"/>
      <c r="F19" s="90" t="s">
        <v>4</v>
      </c>
      <c r="G19" s="92"/>
      <c r="H19" s="92"/>
      <c r="I19" s="140"/>
      <c r="J19" s="97"/>
      <c r="K19" s="44"/>
      <c r="L19" s="44"/>
      <c r="M19" s="46"/>
      <c r="N19" s="43"/>
      <c r="O19" s="36"/>
      <c r="P19" s="36"/>
      <c r="T19" s="36"/>
      <c r="U19" s="36"/>
    </row>
    <row r="20" spans="1:21" ht="12.75">
      <c r="A20" s="67">
        <f t="shared" si="1"/>
        <v>5</v>
      </c>
      <c r="B20" s="67"/>
      <c r="C20" s="66" t="s">
        <v>74</v>
      </c>
      <c r="D20" s="65"/>
      <c r="E20" s="64"/>
      <c r="F20" s="64"/>
      <c r="G20" s="215" t="s">
        <v>7</v>
      </c>
      <c r="H20" s="201"/>
      <c r="I20" s="142"/>
      <c r="J20" s="97"/>
      <c r="K20" s="44"/>
      <c r="L20" s="44"/>
      <c r="M20" s="46"/>
      <c r="N20" s="43"/>
      <c r="O20" s="36"/>
      <c r="P20" s="36"/>
      <c r="T20" s="36"/>
      <c r="U20" s="36"/>
    </row>
    <row r="21" spans="1:21" ht="34.5" customHeight="1">
      <c r="A21" s="67">
        <f t="shared" si="1"/>
        <v>6</v>
      </c>
      <c r="B21" s="67"/>
      <c r="C21" s="101" t="s">
        <v>154</v>
      </c>
      <c r="D21" s="65"/>
      <c r="E21" s="64"/>
      <c r="F21" s="64"/>
      <c r="G21" s="90"/>
      <c r="H21" s="107" t="s">
        <v>43</v>
      </c>
      <c r="I21" s="143"/>
      <c r="J21" s="97"/>
      <c r="K21" s="44"/>
      <c r="L21" s="44"/>
      <c r="M21" s="46"/>
      <c r="N21" s="43"/>
      <c r="O21" s="36"/>
      <c r="P21" s="36"/>
      <c r="T21" s="36"/>
      <c r="U21" s="36"/>
    </row>
    <row r="22" spans="1:21" ht="12.75">
      <c r="A22" s="67">
        <f t="shared" si="1"/>
        <v>7</v>
      </c>
      <c r="B22" s="67"/>
      <c r="C22" s="106" t="s">
        <v>155</v>
      </c>
      <c r="D22" s="65"/>
      <c r="E22" s="64"/>
      <c r="F22" s="64"/>
      <c r="G22" s="64"/>
      <c r="H22" s="90" t="s">
        <v>69</v>
      </c>
      <c r="I22" s="144"/>
      <c r="J22" s="97"/>
      <c r="K22" s="44"/>
      <c r="L22" s="44"/>
      <c r="M22" s="44"/>
      <c r="N22" s="43"/>
      <c r="O22" s="36"/>
      <c r="P22" s="36"/>
      <c r="T22" s="36"/>
      <c r="U22" s="36"/>
    </row>
    <row r="23" spans="1:21" ht="12.75">
      <c r="A23" s="67">
        <f t="shared" si="1"/>
        <v>8</v>
      </c>
      <c r="B23" s="67"/>
      <c r="C23" s="106" t="s">
        <v>156</v>
      </c>
      <c r="D23" s="65"/>
      <c r="E23" s="64"/>
      <c r="F23" s="64"/>
      <c r="G23" s="64"/>
      <c r="H23" s="90" t="s">
        <v>44</v>
      </c>
      <c r="I23" s="144"/>
      <c r="J23" s="97"/>
      <c r="K23" s="44"/>
      <c r="L23" s="44"/>
      <c r="M23" s="44"/>
      <c r="N23" s="43"/>
      <c r="O23" s="36"/>
      <c r="P23" s="36"/>
      <c r="T23" s="36"/>
      <c r="U23" s="36"/>
    </row>
    <row r="24" spans="1:21" ht="39" customHeight="1">
      <c r="A24" s="67">
        <f t="shared" si="1"/>
        <v>9</v>
      </c>
      <c r="B24" s="67"/>
      <c r="C24" s="106" t="s">
        <v>157</v>
      </c>
      <c r="D24" s="68"/>
      <c r="E24" s="64"/>
      <c r="F24" s="64"/>
      <c r="G24" s="64"/>
      <c r="H24" s="105" t="s">
        <v>137</v>
      </c>
      <c r="I24" s="145"/>
      <c r="J24" s="97"/>
      <c r="K24" s="44"/>
      <c r="L24" s="44"/>
      <c r="M24" s="44"/>
      <c r="N24" s="43"/>
      <c r="O24" s="36"/>
      <c r="P24" s="36"/>
      <c r="T24" s="36"/>
      <c r="U24" s="36"/>
    </row>
    <row r="25" spans="1:21" ht="12" customHeight="1">
      <c r="A25" s="67">
        <f t="shared" si="1"/>
        <v>10</v>
      </c>
      <c r="B25" s="67"/>
      <c r="C25" s="101" t="s">
        <v>158</v>
      </c>
      <c r="D25" s="68"/>
      <c r="E25" s="64"/>
      <c r="F25" s="64"/>
      <c r="G25" s="76" t="s">
        <v>70</v>
      </c>
      <c r="H25" s="63"/>
      <c r="I25" s="141"/>
      <c r="J25" s="97"/>
      <c r="K25" s="44"/>
      <c r="L25" s="44"/>
      <c r="M25" s="44"/>
      <c r="N25" s="43"/>
      <c r="O25" s="36"/>
      <c r="P25" s="36"/>
      <c r="T25" s="36"/>
      <c r="U25" s="36"/>
    </row>
    <row r="26" spans="1:21" ht="12.75">
      <c r="A26" s="67">
        <f t="shared" si="1"/>
        <v>11</v>
      </c>
      <c r="B26" s="74"/>
      <c r="C26" s="61"/>
      <c r="D26" s="99"/>
      <c r="E26" s="64"/>
      <c r="F26" s="90" t="s">
        <v>45</v>
      </c>
      <c r="G26" s="64"/>
      <c r="H26" s="63"/>
      <c r="I26" s="141"/>
      <c r="J26" s="97"/>
      <c r="K26" s="44"/>
      <c r="L26" s="44"/>
      <c r="M26" s="44"/>
      <c r="N26" s="43"/>
      <c r="O26" s="36"/>
      <c r="P26" s="36"/>
      <c r="T26" s="36"/>
      <c r="U26" s="36"/>
    </row>
    <row r="27" spans="1:21" ht="12.75">
      <c r="A27" s="67">
        <f t="shared" si="1"/>
        <v>12</v>
      </c>
      <c r="B27" s="74"/>
      <c r="C27" s="104" t="s">
        <v>159</v>
      </c>
      <c r="D27" s="87"/>
      <c r="E27" s="88"/>
      <c r="F27" s="88"/>
      <c r="G27" s="88"/>
      <c r="H27" s="86" t="s">
        <v>46</v>
      </c>
      <c r="I27" s="146"/>
      <c r="J27" s="97"/>
      <c r="K27" s="57"/>
      <c r="L27" s="57"/>
      <c r="M27" s="57"/>
      <c r="N27" s="43"/>
      <c r="O27" s="36"/>
      <c r="P27" s="36"/>
      <c r="T27" s="36"/>
      <c r="U27" s="36"/>
    </row>
    <row r="28" spans="1:21" ht="12.75">
      <c r="A28" s="67">
        <f t="shared" si="1"/>
        <v>13</v>
      </c>
      <c r="B28" s="67"/>
      <c r="C28" s="69"/>
      <c r="D28" s="65"/>
      <c r="E28" s="64"/>
      <c r="F28" s="90" t="s">
        <v>8</v>
      </c>
      <c r="G28" s="92"/>
      <c r="H28" s="63"/>
      <c r="I28" s="141"/>
      <c r="J28" s="97">
        <f>J32+J46+J39</f>
        <v>264961</v>
      </c>
      <c r="K28" s="45">
        <f>K32+K46+K39</f>
        <v>214695</v>
      </c>
      <c r="L28" s="45">
        <f>L32+L46</f>
        <v>18088</v>
      </c>
      <c r="M28" s="45">
        <f>M32+M46</f>
        <v>16088</v>
      </c>
      <c r="N28" s="43">
        <f>J28-K28-L28-M28</f>
        <v>16090</v>
      </c>
      <c r="O28" s="36"/>
      <c r="P28" s="36"/>
      <c r="T28" s="36"/>
      <c r="U28" s="36"/>
    </row>
    <row r="29" spans="1:21" ht="12.75">
      <c r="A29" s="67">
        <f t="shared" si="1"/>
        <v>14</v>
      </c>
      <c r="B29" s="67"/>
      <c r="C29" s="101"/>
      <c r="D29" s="65"/>
      <c r="E29" s="64"/>
      <c r="F29" s="64"/>
      <c r="G29" s="76"/>
      <c r="H29" s="90" t="s">
        <v>160</v>
      </c>
      <c r="I29" s="144"/>
      <c r="J29" s="97"/>
      <c r="K29" s="44"/>
      <c r="L29" s="44"/>
      <c r="M29" s="44"/>
      <c r="N29" s="43"/>
      <c r="O29" s="36"/>
      <c r="P29" s="36"/>
      <c r="T29" s="36"/>
      <c r="U29" s="36"/>
    </row>
    <row r="30" spans="1:21" ht="12.75">
      <c r="A30" s="67">
        <f t="shared" si="1"/>
        <v>15</v>
      </c>
      <c r="B30" s="67"/>
      <c r="C30" s="101" t="s">
        <v>161</v>
      </c>
      <c r="D30" s="65"/>
      <c r="E30" s="64"/>
      <c r="F30" s="64"/>
      <c r="G30" s="76"/>
      <c r="H30" s="90" t="s">
        <v>9</v>
      </c>
      <c r="I30" s="144"/>
      <c r="J30" s="97"/>
      <c r="K30" s="44"/>
      <c r="L30" s="44"/>
      <c r="M30" s="44"/>
      <c r="N30" s="43"/>
      <c r="O30" s="36"/>
      <c r="P30" s="36"/>
      <c r="T30" s="36"/>
      <c r="U30" s="36"/>
    </row>
    <row r="31" spans="1:21" ht="27" customHeight="1">
      <c r="A31" s="67">
        <f t="shared" si="1"/>
        <v>16</v>
      </c>
      <c r="B31" s="67"/>
      <c r="C31" s="101" t="s">
        <v>162</v>
      </c>
      <c r="D31" s="200" t="s">
        <v>163</v>
      </c>
      <c r="E31" s="216"/>
      <c r="F31" s="216"/>
      <c r="G31" s="216"/>
      <c r="H31" s="217"/>
      <c r="I31" s="138"/>
      <c r="J31" s="97"/>
      <c r="K31" s="44"/>
      <c r="L31" s="44"/>
      <c r="M31" s="44"/>
      <c r="N31" s="43"/>
      <c r="O31" s="36"/>
      <c r="P31" s="36"/>
      <c r="T31" s="36"/>
      <c r="U31" s="36"/>
    </row>
    <row r="32" spans="1:21" ht="27" customHeight="1">
      <c r="A32" s="67">
        <f t="shared" si="1"/>
        <v>17</v>
      </c>
      <c r="B32" s="67"/>
      <c r="C32" s="101"/>
      <c r="D32" s="80"/>
      <c r="E32" s="79"/>
      <c r="F32" s="79"/>
      <c r="G32" s="79"/>
      <c r="H32" s="103" t="s">
        <v>164</v>
      </c>
      <c r="I32" s="139"/>
      <c r="J32" s="97">
        <f>J33+J35</f>
        <v>252767</v>
      </c>
      <c r="K32" s="43">
        <f>K33+K35</f>
        <v>209517</v>
      </c>
      <c r="L32" s="43">
        <f>L33+L35</f>
        <v>15750</v>
      </c>
      <c r="M32" s="43">
        <f>M33+M35</f>
        <v>13750</v>
      </c>
      <c r="N32" s="43">
        <f>J32-K32-L32-M32</f>
        <v>13750</v>
      </c>
      <c r="O32" s="36"/>
      <c r="P32" s="36"/>
      <c r="Q32" s="36"/>
      <c r="T32" s="36"/>
      <c r="U32" s="36"/>
    </row>
    <row r="33" spans="1:21" ht="27" customHeight="1">
      <c r="A33" s="67">
        <f t="shared" si="1"/>
        <v>18</v>
      </c>
      <c r="B33" s="102" t="s">
        <v>165</v>
      </c>
      <c r="C33" s="101" t="s">
        <v>166</v>
      </c>
      <c r="D33" s="80"/>
      <c r="E33" s="79"/>
      <c r="F33" s="79"/>
      <c r="G33" s="79"/>
      <c r="H33" s="78" t="s">
        <v>167</v>
      </c>
      <c r="I33" s="137"/>
      <c r="J33" s="97">
        <f>J34</f>
        <v>247767</v>
      </c>
      <c r="K33" s="45">
        <f>K34</f>
        <v>208267</v>
      </c>
      <c r="L33" s="45">
        <f>L34</f>
        <v>14500</v>
      </c>
      <c r="M33" s="45">
        <f>M34</f>
        <v>12500</v>
      </c>
      <c r="N33" s="43">
        <f>N34</f>
        <v>12500</v>
      </c>
      <c r="O33" s="36"/>
      <c r="P33" s="36"/>
      <c r="Q33" s="36"/>
      <c r="R33" s="36"/>
      <c r="S33" s="36"/>
      <c r="T33" s="36"/>
      <c r="U33" s="36"/>
    </row>
    <row r="34" spans="1:21" ht="27" customHeight="1">
      <c r="A34" s="67">
        <f t="shared" si="1"/>
        <v>19</v>
      </c>
      <c r="B34" s="95" t="s">
        <v>165</v>
      </c>
      <c r="C34" s="101" t="s">
        <v>165</v>
      </c>
      <c r="D34" s="80"/>
      <c r="E34" s="79"/>
      <c r="F34" s="79"/>
      <c r="G34" s="79"/>
      <c r="H34" s="78" t="s">
        <v>168</v>
      </c>
      <c r="I34" s="137"/>
      <c r="J34" s="94">
        <v>247767</v>
      </c>
      <c r="K34" s="44">
        <v>208267</v>
      </c>
      <c r="L34" s="44">
        <v>14500</v>
      </c>
      <c r="M34" s="44">
        <v>12500</v>
      </c>
      <c r="N34" s="43">
        <f>J34-K34-L34-M34</f>
        <v>12500</v>
      </c>
      <c r="O34" s="36"/>
      <c r="P34" s="36"/>
      <c r="T34" s="36"/>
      <c r="U34" s="36"/>
    </row>
    <row r="35" spans="1:21" ht="22.5" customHeight="1">
      <c r="A35" s="67">
        <f t="shared" si="1"/>
        <v>20</v>
      </c>
      <c r="B35" s="100" t="s">
        <v>169</v>
      </c>
      <c r="C35" s="73">
        <v>36</v>
      </c>
      <c r="D35" s="99"/>
      <c r="E35" s="64"/>
      <c r="F35" s="64"/>
      <c r="G35" s="76"/>
      <c r="H35" s="98" t="s">
        <v>170</v>
      </c>
      <c r="I35" s="147"/>
      <c r="J35" s="97">
        <v>5000</v>
      </c>
      <c r="K35" s="96">
        <f>K36</f>
        <v>1250</v>
      </c>
      <c r="L35" s="43">
        <f>L36</f>
        <v>1250</v>
      </c>
      <c r="M35" s="45">
        <f>M36</f>
        <v>1250</v>
      </c>
      <c r="N35" s="43">
        <f>J35-K35-L35-M35</f>
        <v>1250</v>
      </c>
      <c r="O35" s="36"/>
      <c r="P35" s="36"/>
      <c r="Q35" s="36"/>
      <c r="T35" s="36"/>
      <c r="U35" s="36"/>
    </row>
    <row r="36" spans="1:21" ht="12.75">
      <c r="A36" s="67">
        <f t="shared" si="1"/>
        <v>21</v>
      </c>
      <c r="B36" s="95" t="s">
        <v>169</v>
      </c>
      <c r="C36" s="66" t="s">
        <v>169</v>
      </c>
      <c r="D36" s="68" t="s">
        <v>10</v>
      </c>
      <c r="E36" s="64"/>
      <c r="F36" s="64"/>
      <c r="G36" s="64"/>
      <c r="H36" s="63"/>
      <c r="I36" s="148"/>
      <c r="J36" s="94">
        <v>5000</v>
      </c>
      <c r="K36" s="46">
        <v>1250</v>
      </c>
      <c r="L36" s="46">
        <v>1250</v>
      </c>
      <c r="M36" s="44">
        <v>1250</v>
      </c>
      <c r="N36" s="43">
        <f>J36-K36-L36-M36</f>
        <v>1250</v>
      </c>
      <c r="O36" s="36"/>
      <c r="P36" s="36"/>
      <c r="T36" s="36"/>
      <c r="U36" s="36"/>
    </row>
    <row r="37" spans="1:21" ht="23.25" customHeight="1">
      <c r="A37" s="67">
        <f t="shared" si="1"/>
        <v>22</v>
      </c>
      <c r="B37" s="74"/>
      <c r="C37" s="73">
        <v>37</v>
      </c>
      <c r="D37" s="87"/>
      <c r="E37" s="88"/>
      <c r="F37" s="88"/>
      <c r="G37" s="88"/>
      <c r="H37" s="93" t="s">
        <v>11</v>
      </c>
      <c r="I37" s="149"/>
      <c r="J37" s="44"/>
      <c r="K37" s="44"/>
      <c r="L37" s="44"/>
      <c r="M37" s="44"/>
      <c r="N37" s="43"/>
      <c r="P37" s="36"/>
      <c r="T37" s="36"/>
      <c r="U37" s="36"/>
    </row>
    <row r="38" spans="1:21" ht="12.75">
      <c r="A38" s="67">
        <f t="shared" si="1"/>
        <v>23</v>
      </c>
      <c r="B38" s="67"/>
      <c r="C38" s="66"/>
      <c r="D38" s="68"/>
      <c r="E38" s="90" t="s">
        <v>5</v>
      </c>
      <c r="F38" s="64"/>
      <c r="G38" s="64"/>
      <c r="H38" s="63"/>
      <c r="I38" s="148"/>
      <c r="J38" s="44"/>
      <c r="K38" s="44"/>
      <c r="L38" s="44"/>
      <c r="M38" s="44"/>
      <c r="N38" s="43"/>
      <c r="P38" s="36"/>
      <c r="T38" s="36"/>
      <c r="U38" s="36"/>
    </row>
    <row r="39" spans="1:21" ht="14.25" customHeight="1">
      <c r="A39" s="67">
        <f t="shared" si="1"/>
        <v>24</v>
      </c>
      <c r="B39" s="67"/>
      <c r="C39" s="196">
        <v>40</v>
      </c>
      <c r="D39" s="65" t="s">
        <v>220</v>
      </c>
      <c r="E39" s="75"/>
      <c r="F39" s="76"/>
      <c r="G39" s="65"/>
      <c r="H39" s="193"/>
      <c r="I39" s="197"/>
      <c r="J39" s="45">
        <v>5178</v>
      </c>
      <c r="K39" s="45">
        <v>5178</v>
      </c>
      <c r="L39" s="45"/>
      <c r="M39" s="45"/>
      <c r="N39" s="43"/>
      <c r="P39" s="36"/>
      <c r="T39" s="36"/>
      <c r="U39" s="36"/>
    </row>
    <row r="40" spans="1:21" ht="27" customHeight="1">
      <c r="A40" s="67">
        <f t="shared" si="1"/>
        <v>25</v>
      </c>
      <c r="B40" s="74"/>
      <c r="C40" s="61" t="s">
        <v>221</v>
      </c>
      <c r="D40" s="198" t="s">
        <v>222</v>
      </c>
      <c r="E40" s="199"/>
      <c r="F40" s="199"/>
      <c r="G40" s="199"/>
      <c r="H40" s="199"/>
      <c r="I40" s="142"/>
      <c r="J40" s="57">
        <v>5178</v>
      </c>
      <c r="K40" s="57">
        <v>5178</v>
      </c>
      <c r="L40" s="57"/>
      <c r="M40" s="57"/>
      <c r="N40" s="97"/>
      <c r="P40" s="36"/>
      <c r="T40" s="36"/>
      <c r="U40" s="36"/>
    </row>
    <row r="41" spans="1:21" ht="12.75">
      <c r="A41" s="67">
        <f t="shared" si="1"/>
        <v>26</v>
      </c>
      <c r="B41" s="67"/>
      <c r="C41" s="66" t="s">
        <v>223</v>
      </c>
      <c r="D41" s="68" t="s">
        <v>224</v>
      </c>
      <c r="E41" s="64"/>
      <c r="F41" s="64"/>
      <c r="G41" s="64"/>
      <c r="H41" s="92"/>
      <c r="I41" s="152"/>
      <c r="J41" s="44">
        <v>5178</v>
      </c>
      <c r="K41" s="44">
        <v>5178</v>
      </c>
      <c r="L41" s="44"/>
      <c r="M41" s="44"/>
      <c r="N41" s="43"/>
      <c r="P41" s="36"/>
      <c r="T41" s="36"/>
      <c r="U41" s="36"/>
    </row>
    <row r="42" spans="1:21" ht="12.75">
      <c r="A42" s="67">
        <f t="shared" si="1"/>
        <v>27</v>
      </c>
      <c r="B42" s="74"/>
      <c r="C42" s="61"/>
      <c r="D42" s="87"/>
      <c r="E42" s="88"/>
      <c r="F42" s="88"/>
      <c r="G42" s="88"/>
      <c r="H42" s="91"/>
      <c r="I42" s="153"/>
      <c r="J42" s="44"/>
      <c r="K42" s="44"/>
      <c r="L42" s="44"/>
      <c r="M42" s="44"/>
      <c r="N42" s="43"/>
      <c r="P42" s="36"/>
      <c r="T42" s="36"/>
      <c r="U42" s="36"/>
    </row>
    <row r="43" spans="1:21" ht="24.75" customHeight="1">
      <c r="A43" s="67">
        <f t="shared" si="1"/>
        <v>28</v>
      </c>
      <c r="B43" s="67"/>
      <c r="C43" s="66"/>
      <c r="D43" s="200"/>
      <c r="E43" s="201"/>
      <c r="F43" s="201"/>
      <c r="G43" s="201"/>
      <c r="H43" s="201"/>
      <c r="I43" s="151"/>
      <c r="J43" s="44"/>
      <c r="K43" s="44"/>
      <c r="L43" s="44"/>
      <c r="M43" s="44"/>
      <c r="N43" s="43"/>
      <c r="P43" s="36"/>
      <c r="T43" s="36"/>
      <c r="U43" s="36"/>
    </row>
    <row r="44" spans="1:21" ht="12.75">
      <c r="A44" s="67">
        <f t="shared" si="1"/>
        <v>29</v>
      </c>
      <c r="B44" s="74"/>
      <c r="C44" s="61"/>
      <c r="D44" s="87"/>
      <c r="E44" s="88"/>
      <c r="F44" s="88"/>
      <c r="G44" s="88"/>
      <c r="H44" s="85"/>
      <c r="I44" s="154"/>
      <c r="J44" s="44"/>
      <c r="K44" s="44"/>
      <c r="L44" s="44"/>
      <c r="M44" s="44"/>
      <c r="N44" s="43"/>
      <c r="P44" s="36"/>
      <c r="T44" s="36"/>
      <c r="U44" s="36"/>
    </row>
    <row r="45" spans="1:21" ht="12.75">
      <c r="A45" s="67">
        <f t="shared" si="1"/>
        <v>30</v>
      </c>
      <c r="B45" s="67"/>
      <c r="C45" s="66"/>
      <c r="D45" s="68"/>
      <c r="E45" s="90" t="s">
        <v>12</v>
      </c>
      <c r="F45" s="64"/>
      <c r="G45" s="64"/>
      <c r="H45" s="63"/>
      <c r="I45" s="148"/>
      <c r="J45" s="44"/>
      <c r="K45" s="44"/>
      <c r="L45" s="44"/>
      <c r="M45" s="44"/>
      <c r="N45" s="43"/>
      <c r="P45" s="36"/>
      <c r="T45" s="36"/>
      <c r="U45" s="36"/>
    </row>
    <row r="46" spans="1:21" ht="36.75" customHeight="1">
      <c r="A46" s="67">
        <f t="shared" si="1"/>
        <v>31</v>
      </c>
      <c r="B46" s="74"/>
      <c r="C46" s="89">
        <v>48</v>
      </c>
      <c r="D46" s="87"/>
      <c r="E46" s="88"/>
      <c r="F46" s="85"/>
      <c r="G46" s="202" t="s">
        <v>199</v>
      </c>
      <c r="H46" s="201"/>
      <c r="I46" s="151"/>
      <c r="J46" s="46">
        <v>7016</v>
      </c>
      <c r="K46" s="46">
        <v>0</v>
      </c>
      <c r="L46" s="46">
        <v>2338</v>
      </c>
      <c r="M46" s="46">
        <v>2338</v>
      </c>
      <c r="N46" s="43">
        <f>J46-K46-L46-M46</f>
        <v>2340</v>
      </c>
      <c r="P46" s="36"/>
      <c r="T46" s="36"/>
      <c r="U46" s="36"/>
    </row>
    <row r="47" spans="1:21" ht="12.75">
      <c r="A47" s="67">
        <f t="shared" si="1"/>
        <v>32</v>
      </c>
      <c r="B47" s="67"/>
      <c r="C47" s="61" t="s">
        <v>200</v>
      </c>
      <c r="D47" s="130"/>
      <c r="E47" s="64"/>
      <c r="F47" s="64"/>
      <c r="G47" s="64"/>
      <c r="H47" s="79" t="s">
        <v>201</v>
      </c>
      <c r="I47" s="151"/>
      <c r="J47" s="46">
        <v>7016</v>
      </c>
      <c r="K47" s="46">
        <v>0</v>
      </c>
      <c r="L47" s="46">
        <v>2338</v>
      </c>
      <c r="M47" s="46">
        <v>2338</v>
      </c>
      <c r="N47" s="43">
        <f>J47-K47-L47-M47</f>
        <v>2340</v>
      </c>
      <c r="P47" s="36"/>
      <c r="T47" s="36"/>
      <c r="U47" s="36"/>
    </row>
    <row r="48" spans="1:21" ht="24">
      <c r="A48" s="67">
        <f t="shared" si="1"/>
        <v>33</v>
      </c>
      <c r="B48" s="67"/>
      <c r="C48" s="61" t="s">
        <v>202</v>
      </c>
      <c r="D48" s="68"/>
      <c r="E48" s="64"/>
      <c r="F48" s="64"/>
      <c r="G48" s="64"/>
      <c r="H48" s="79" t="s">
        <v>203</v>
      </c>
      <c r="I48" s="151"/>
      <c r="J48" s="46">
        <v>7016</v>
      </c>
      <c r="K48" s="46">
        <v>0</v>
      </c>
      <c r="L48" s="46">
        <v>2338</v>
      </c>
      <c r="M48" s="46">
        <v>2338</v>
      </c>
      <c r="N48" s="43">
        <f>J48-K48-L48-M48</f>
        <v>2340</v>
      </c>
      <c r="P48" s="36"/>
      <c r="T48" s="36"/>
      <c r="U48" s="36"/>
    </row>
    <row r="49" spans="1:21" ht="24">
      <c r="A49" s="67">
        <f t="shared" si="1"/>
        <v>34</v>
      </c>
      <c r="B49" s="175"/>
      <c r="C49" s="61" t="s">
        <v>204</v>
      </c>
      <c r="D49" s="183"/>
      <c r="E49" s="184"/>
      <c r="F49" s="185"/>
      <c r="G49" s="185"/>
      <c r="H49" s="186" t="s">
        <v>205</v>
      </c>
      <c r="I49" s="187"/>
      <c r="J49" s="188">
        <v>0</v>
      </c>
      <c r="K49" s="188">
        <v>0</v>
      </c>
      <c r="L49" s="188">
        <v>0</v>
      </c>
      <c r="M49" s="188">
        <v>0</v>
      </c>
      <c r="N49" s="177">
        <v>0</v>
      </c>
      <c r="P49" s="36"/>
      <c r="T49" s="36"/>
      <c r="U49" s="36"/>
    </row>
    <row r="50" spans="1:21" ht="12.75">
      <c r="A50" s="67">
        <f t="shared" si="1"/>
        <v>35</v>
      </c>
      <c r="B50" s="67"/>
      <c r="C50" s="61" t="s">
        <v>206</v>
      </c>
      <c r="D50" s="68"/>
      <c r="E50" s="76"/>
      <c r="F50" s="64"/>
      <c r="G50" s="64"/>
      <c r="H50" s="63" t="s">
        <v>207</v>
      </c>
      <c r="I50" s="148"/>
      <c r="J50" s="46">
        <v>0</v>
      </c>
      <c r="K50" s="46">
        <v>0</v>
      </c>
      <c r="L50" s="46">
        <v>0</v>
      </c>
      <c r="M50" s="46">
        <v>0</v>
      </c>
      <c r="N50" s="43">
        <v>0</v>
      </c>
      <c r="P50" s="36"/>
      <c r="T50" s="36"/>
      <c r="U50" s="36"/>
    </row>
    <row r="51" spans="1:21" ht="12.75">
      <c r="A51" s="67">
        <f t="shared" si="1"/>
        <v>36</v>
      </c>
      <c r="B51" s="74"/>
      <c r="C51" s="81" t="s">
        <v>78</v>
      </c>
      <c r="D51" s="87"/>
      <c r="E51" s="86"/>
      <c r="F51" s="72"/>
      <c r="G51" s="71" t="s">
        <v>77</v>
      </c>
      <c r="H51" s="85"/>
      <c r="I51" s="154"/>
      <c r="J51" s="94"/>
      <c r="K51" s="94"/>
      <c r="L51" s="94"/>
      <c r="M51" s="94"/>
      <c r="N51" s="97"/>
      <c r="P51" s="36"/>
      <c r="T51" s="36"/>
      <c r="U51" s="36"/>
    </row>
    <row r="52" spans="1:21" ht="15.75" customHeight="1">
      <c r="A52" s="67">
        <f t="shared" si="1"/>
        <v>37</v>
      </c>
      <c r="B52" s="67"/>
      <c r="C52" s="69" t="s">
        <v>79</v>
      </c>
      <c r="D52" s="68" t="s">
        <v>80</v>
      </c>
      <c r="E52" s="84"/>
      <c r="F52" s="83"/>
      <c r="G52" s="83"/>
      <c r="H52" s="82"/>
      <c r="I52" s="155"/>
      <c r="J52" s="46"/>
      <c r="K52" s="46"/>
      <c r="L52" s="46"/>
      <c r="M52" s="46"/>
      <c r="N52" s="43"/>
      <c r="P52" s="36"/>
      <c r="T52" s="36"/>
      <c r="U52" s="36"/>
    </row>
    <row r="53" spans="1:21" ht="39.75" customHeight="1">
      <c r="A53" s="67">
        <f t="shared" si="1"/>
        <v>38</v>
      </c>
      <c r="B53" s="74"/>
      <c r="C53" s="81" t="s">
        <v>83</v>
      </c>
      <c r="D53" s="200" t="s">
        <v>127</v>
      </c>
      <c r="E53" s="201"/>
      <c r="F53" s="201"/>
      <c r="G53" s="201"/>
      <c r="H53" s="201"/>
      <c r="I53" s="151"/>
      <c r="J53" s="46"/>
      <c r="K53" s="46"/>
      <c r="L53" s="46"/>
      <c r="M53" s="46"/>
      <c r="N53" s="43"/>
      <c r="P53" s="36"/>
      <c r="T53" s="36"/>
      <c r="U53" s="36"/>
    </row>
    <row r="54" spans="1:21" ht="12.75">
      <c r="A54" s="67">
        <f t="shared" si="1"/>
        <v>39</v>
      </c>
      <c r="B54" s="67"/>
      <c r="C54" s="77" t="s">
        <v>48</v>
      </c>
      <c r="D54" s="68"/>
      <c r="E54" s="76"/>
      <c r="F54" s="75"/>
      <c r="G54" s="203" t="s">
        <v>47</v>
      </c>
      <c r="H54" s="204"/>
      <c r="I54" s="156"/>
      <c r="J54" s="46"/>
      <c r="K54" s="46"/>
      <c r="L54" s="46"/>
      <c r="M54" s="46"/>
      <c r="N54" s="43"/>
      <c r="P54" s="36"/>
      <c r="T54" s="36"/>
      <c r="U54" s="36"/>
    </row>
    <row r="55" spans="1:21" ht="12.75">
      <c r="A55" s="67">
        <f t="shared" si="1"/>
        <v>40</v>
      </c>
      <c r="B55" s="74"/>
      <c r="C55" s="73" t="s">
        <v>50</v>
      </c>
      <c r="D55" s="70" t="s">
        <v>49</v>
      </c>
      <c r="E55" s="72"/>
      <c r="F55" s="71"/>
      <c r="G55" s="71"/>
      <c r="H55" s="70"/>
      <c r="I55" s="157"/>
      <c r="J55" s="46"/>
      <c r="K55" s="46"/>
      <c r="L55" s="46"/>
      <c r="M55" s="46"/>
      <c r="N55" s="43"/>
      <c r="P55" s="36"/>
      <c r="T55" s="36"/>
      <c r="U55" s="36"/>
    </row>
    <row r="56" spans="1:21" ht="12.75">
      <c r="A56" s="67">
        <f t="shared" si="1"/>
        <v>41</v>
      </c>
      <c r="B56" s="67"/>
      <c r="C56" s="69" t="s">
        <v>82</v>
      </c>
      <c r="D56" s="68" t="s">
        <v>81</v>
      </c>
      <c r="E56" s="64"/>
      <c r="F56" s="64"/>
      <c r="G56" s="64"/>
      <c r="H56" s="63"/>
      <c r="I56" s="148"/>
      <c r="J56" s="46"/>
      <c r="K56" s="46"/>
      <c r="L56" s="46"/>
      <c r="M56" s="46"/>
      <c r="N56" s="43"/>
      <c r="P56" s="36"/>
      <c r="T56" s="36"/>
      <c r="U56" s="36"/>
    </row>
    <row r="57" spans="1:21" ht="15" customHeight="1">
      <c r="A57" s="67">
        <f t="shared" si="1"/>
        <v>42</v>
      </c>
      <c r="B57" s="67"/>
      <c r="C57" s="66"/>
      <c r="D57" s="65" t="s">
        <v>13</v>
      </c>
      <c r="E57" s="63"/>
      <c r="F57" s="64"/>
      <c r="G57" s="64"/>
      <c r="H57" s="63"/>
      <c r="I57" s="148"/>
      <c r="J57" s="46"/>
      <c r="K57" s="46"/>
      <c r="L57" s="46"/>
      <c r="M57" s="46"/>
      <c r="N57" s="43"/>
      <c r="P57" s="36"/>
      <c r="T57" s="36"/>
      <c r="U57" s="36"/>
    </row>
    <row r="58" spans="1:21" ht="24" customHeight="1">
      <c r="A58" s="67">
        <f t="shared" si="1"/>
        <v>43</v>
      </c>
      <c r="B58" s="62"/>
      <c r="C58" s="61"/>
      <c r="D58" s="205" t="s">
        <v>14</v>
      </c>
      <c r="E58" s="206"/>
      <c r="F58" s="206"/>
      <c r="G58" s="206"/>
      <c r="H58" s="206"/>
      <c r="I58" s="158"/>
      <c r="J58" s="46"/>
      <c r="K58" s="46"/>
      <c r="L58" s="46"/>
      <c r="M58" s="43"/>
      <c r="N58" s="43"/>
      <c r="P58" s="36"/>
      <c r="T58" s="36"/>
      <c r="U58" s="36"/>
    </row>
    <row r="59" spans="1:16" ht="12.75">
      <c r="A59" s="67">
        <f t="shared" si="1"/>
        <v>44</v>
      </c>
      <c r="B59" s="3" t="s">
        <v>143</v>
      </c>
      <c r="C59" s="10"/>
      <c r="D59" s="7" t="s">
        <v>123</v>
      </c>
      <c r="E59" s="5"/>
      <c r="F59" s="5"/>
      <c r="G59" s="5"/>
      <c r="H59" s="5"/>
      <c r="I59" s="160" t="s">
        <v>195</v>
      </c>
      <c r="J59" s="43">
        <f>J60</f>
        <v>55689</v>
      </c>
      <c r="K59" s="43">
        <f>K60</f>
        <v>15124</v>
      </c>
      <c r="L59" s="43">
        <f>L60</f>
        <v>16748</v>
      </c>
      <c r="M59" s="43">
        <f>M60</f>
        <v>12227</v>
      </c>
      <c r="N59" s="43">
        <f>N60</f>
        <v>11590</v>
      </c>
      <c r="O59" s="36"/>
      <c r="P59" s="36"/>
    </row>
    <row r="60" spans="1:16" ht="12.75">
      <c r="A60" s="67">
        <f t="shared" si="1"/>
        <v>45</v>
      </c>
      <c r="B60" s="3"/>
      <c r="C60" s="10"/>
      <c r="D60" s="7"/>
      <c r="E60" s="5"/>
      <c r="F60" s="5"/>
      <c r="G60" s="5"/>
      <c r="H60" s="5"/>
      <c r="I60" s="160" t="s">
        <v>196</v>
      </c>
      <c r="J60" s="43">
        <f>J61+J183</f>
        <v>55689</v>
      </c>
      <c r="K60" s="49">
        <f>K61+K183</f>
        <v>15124</v>
      </c>
      <c r="L60" s="49">
        <f>L61+L183</f>
        <v>16748</v>
      </c>
      <c r="M60" s="49">
        <f>M61+M183</f>
        <v>12227</v>
      </c>
      <c r="N60" s="43">
        <f>J60-K60-L60-M60</f>
        <v>11590</v>
      </c>
      <c r="O60" s="36"/>
      <c r="P60" s="36"/>
    </row>
    <row r="61" spans="1:16" ht="12.75">
      <c r="A61" s="67">
        <f t="shared" si="1"/>
        <v>46</v>
      </c>
      <c r="B61" s="3" t="s">
        <v>143</v>
      </c>
      <c r="C61" s="8" t="s">
        <v>2</v>
      </c>
      <c r="D61" s="5"/>
      <c r="E61" s="7" t="s">
        <v>0</v>
      </c>
      <c r="F61" s="5"/>
      <c r="G61" s="5"/>
      <c r="H61" s="5"/>
      <c r="I61" s="160" t="s">
        <v>195</v>
      </c>
      <c r="J61" s="43">
        <f>J63+J109+J165+J179+J171</f>
        <v>52459</v>
      </c>
      <c r="K61" s="49">
        <f>K63+K109+K165+K179+K171</f>
        <v>14595</v>
      </c>
      <c r="L61" s="49">
        <f>L63+L109+L165+L179+L171</f>
        <v>14055</v>
      </c>
      <c r="M61" s="49">
        <f>M63+M109+M165+M179+M171</f>
        <v>12219</v>
      </c>
      <c r="N61" s="43">
        <f>J61-K61-L61-M61</f>
        <v>11590</v>
      </c>
      <c r="O61" s="36"/>
      <c r="P61" s="36"/>
    </row>
    <row r="62" spans="1:16" ht="12.75">
      <c r="A62" s="67">
        <f t="shared" si="1"/>
        <v>47</v>
      </c>
      <c r="B62" s="3"/>
      <c r="C62" s="8"/>
      <c r="D62" s="5"/>
      <c r="E62" s="7"/>
      <c r="F62" s="5"/>
      <c r="G62" s="5"/>
      <c r="H62" s="5"/>
      <c r="I62" s="160" t="s">
        <v>133</v>
      </c>
      <c r="J62" s="43">
        <f>J61</f>
        <v>52459</v>
      </c>
      <c r="K62" s="43">
        <f>K61</f>
        <v>14595</v>
      </c>
      <c r="L62" s="43">
        <f>L61</f>
        <v>14055</v>
      </c>
      <c r="M62" s="43">
        <f>M61</f>
        <v>12219</v>
      </c>
      <c r="N62" s="43">
        <f>N61</f>
        <v>11590</v>
      </c>
      <c r="O62" s="36"/>
      <c r="P62" s="36"/>
    </row>
    <row r="63" spans="1:16" ht="12.75">
      <c r="A63" s="67">
        <f t="shared" si="1"/>
        <v>48</v>
      </c>
      <c r="B63" s="3" t="s">
        <v>143</v>
      </c>
      <c r="C63" s="15" t="s">
        <v>16</v>
      </c>
      <c r="D63" s="5"/>
      <c r="E63" s="5"/>
      <c r="F63" s="7" t="s">
        <v>124</v>
      </c>
      <c r="G63" s="5"/>
      <c r="H63" s="5"/>
      <c r="I63" s="160" t="s">
        <v>195</v>
      </c>
      <c r="J63" s="43">
        <f>J65+J87+J95</f>
        <v>23421</v>
      </c>
      <c r="K63" s="49">
        <f>K65+K87+K95</f>
        <v>6432</v>
      </c>
      <c r="L63" s="49">
        <f>L65+L87+L95</f>
        <v>5680</v>
      </c>
      <c r="M63" s="49">
        <f>M65+M95+M87</f>
        <v>5681</v>
      </c>
      <c r="N63" s="43">
        <f>J63-K63-L63-M63</f>
        <v>5628</v>
      </c>
      <c r="O63" s="36"/>
      <c r="P63" s="36"/>
    </row>
    <row r="64" spans="1:16" ht="12.75">
      <c r="A64" s="67">
        <f t="shared" si="1"/>
        <v>49</v>
      </c>
      <c r="B64" s="3"/>
      <c r="C64" s="15"/>
      <c r="D64" s="5"/>
      <c r="E64" s="5"/>
      <c r="F64" s="7"/>
      <c r="G64" s="5"/>
      <c r="H64" s="5"/>
      <c r="I64" s="160" t="s">
        <v>133</v>
      </c>
      <c r="J64" s="43">
        <f>J63</f>
        <v>23421</v>
      </c>
      <c r="K64" s="43">
        <f>K63</f>
        <v>6432</v>
      </c>
      <c r="L64" s="43">
        <f>L63</f>
        <v>5680</v>
      </c>
      <c r="M64" s="43">
        <f>M63</f>
        <v>5681</v>
      </c>
      <c r="N64" s="43">
        <f>N63</f>
        <v>5628</v>
      </c>
      <c r="O64" s="36"/>
      <c r="P64" s="36"/>
    </row>
    <row r="65" spans="1:21" ht="12.75">
      <c r="A65" s="67">
        <f t="shared" si="1"/>
        <v>50</v>
      </c>
      <c r="B65" s="3" t="s">
        <v>143</v>
      </c>
      <c r="C65" s="6" t="s">
        <v>17</v>
      </c>
      <c r="D65" s="5"/>
      <c r="E65" s="5"/>
      <c r="F65" s="5"/>
      <c r="G65" s="7" t="s">
        <v>51</v>
      </c>
      <c r="H65" s="5"/>
      <c r="I65" s="160" t="s">
        <v>195</v>
      </c>
      <c r="J65" s="43">
        <f>J67+J69+J71+J77+J79+J81+J85+J75+J83</f>
        <v>22512</v>
      </c>
      <c r="K65" s="49">
        <f>K67+K69+K71+K77+K79+K81+K85+K83</f>
        <v>5905</v>
      </c>
      <c r="L65" s="49">
        <f>L67+L69+L71+L77+L79+L81+L85+L83</f>
        <v>5553</v>
      </c>
      <c r="M65" s="49">
        <f>M67+M69+M71+M77+M79+M81+M85+M83</f>
        <v>5554</v>
      </c>
      <c r="N65" s="43">
        <f>J65-K65-L65-M65</f>
        <v>5500</v>
      </c>
      <c r="O65" s="36"/>
      <c r="P65" s="36"/>
      <c r="U65" s="36"/>
    </row>
    <row r="66" spans="1:21" ht="12.75">
      <c r="A66" s="67">
        <f t="shared" si="1"/>
        <v>51</v>
      </c>
      <c r="B66" s="3"/>
      <c r="C66" s="6"/>
      <c r="D66" s="5"/>
      <c r="E66" s="5"/>
      <c r="F66" s="5"/>
      <c r="G66" s="7"/>
      <c r="H66" s="5"/>
      <c r="I66" s="160" t="s">
        <v>133</v>
      </c>
      <c r="J66" s="43">
        <f>J65</f>
        <v>22512</v>
      </c>
      <c r="K66" s="43">
        <f>K65</f>
        <v>5905</v>
      </c>
      <c r="L66" s="43">
        <f>L65</f>
        <v>5553</v>
      </c>
      <c r="M66" s="43">
        <f>M65</f>
        <v>5554</v>
      </c>
      <c r="N66" s="43">
        <f>N65</f>
        <v>5500</v>
      </c>
      <c r="O66" s="36"/>
      <c r="P66" s="36"/>
      <c r="U66" s="36"/>
    </row>
    <row r="67" spans="1:16" ht="12.75">
      <c r="A67" s="67">
        <f t="shared" si="1"/>
        <v>52</v>
      </c>
      <c r="B67" s="3" t="s">
        <v>143</v>
      </c>
      <c r="C67" s="11" t="s">
        <v>54</v>
      </c>
      <c r="D67" s="7"/>
      <c r="E67" s="5"/>
      <c r="F67" s="5"/>
      <c r="G67" s="4"/>
      <c r="H67" s="4" t="s">
        <v>53</v>
      </c>
      <c r="I67" s="165" t="s">
        <v>195</v>
      </c>
      <c r="J67" s="46">
        <v>16800</v>
      </c>
      <c r="K67" s="58">
        <v>4200</v>
      </c>
      <c r="L67" s="58">
        <v>4200</v>
      </c>
      <c r="M67" s="58">
        <v>4200</v>
      </c>
      <c r="N67" s="43">
        <f>J67-K67-L67-M67</f>
        <v>4200</v>
      </c>
      <c r="O67" s="36"/>
      <c r="P67" s="36"/>
    </row>
    <row r="68" spans="1:16" ht="12.75">
      <c r="A68" s="67">
        <f t="shared" si="1"/>
        <v>53</v>
      </c>
      <c r="B68" s="3"/>
      <c r="C68" s="11"/>
      <c r="D68" s="7"/>
      <c r="E68" s="5"/>
      <c r="F68" s="5"/>
      <c r="G68" s="4"/>
      <c r="H68" s="4"/>
      <c r="I68" s="165" t="s">
        <v>133</v>
      </c>
      <c r="J68" s="46">
        <f>J67</f>
        <v>16800</v>
      </c>
      <c r="K68" s="46">
        <f>K67</f>
        <v>4200</v>
      </c>
      <c r="L68" s="46">
        <f>L67</f>
        <v>4200</v>
      </c>
      <c r="M68" s="46">
        <f>M67</f>
        <v>4200</v>
      </c>
      <c r="N68" s="46">
        <f>N67</f>
        <v>4200</v>
      </c>
      <c r="O68" s="36"/>
      <c r="P68" s="36"/>
    </row>
    <row r="69" spans="1:16" ht="12.75">
      <c r="A69" s="67">
        <f t="shared" si="1"/>
        <v>54</v>
      </c>
      <c r="B69" s="50" t="s">
        <v>143</v>
      </c>
      <c r="C69" s="11" t="s">
        <v>56</v>
      </c>
      <c r="D69" s="7"/>
      <c r="E69" s="5"/>
      <c r="F69" s="5"/>
      <c r="G69" s="5"/>
      <c r="H69" s="5" t="s">
        <v>55</v>
      </c>
      <c r="I69" s="160" t="s">
        <v>195</v>
      </c>
      <c r="J69" s="46">
        <v>3500</v>
      </c>
      <c r="K69" s="58">
        <v>875</v>
      </c>
      <c r="L69" s="58">
        <v>875</v>
      </c>
      <c r="M69" s="58">
        <v>875</v>
      </c>
      <c r="N69" s="43">
        <f>J69-K69-L69-M69</f>
        <v>875</v>
      </c>
      <c r="O69" s="36"/>
      <c r="P69" s="36"/>
    </row>
    <row r="70" spans="1:16" ht="12.75">
      <c r="A70" s="67">
        <f t="shared" si="1"/>
        <v>55</v>
      </c>
      <c r="B70" s="50"/>
      <c r="C70" s="11"/>
      <c r="D70" s="7"/>
      <c r="E70" s="5"/>
      <c r="F70" s="5"/>
      <c r="G70" s="5"/>
      <c r="H70" s="5"/>
      <c r="I70" s="160" t="s">
        <v>133</v>
      </c>
      <c r="J70" s="46">
        <f>J69</f>
        <v>3500</v>
      </c>
      <c r="K70" s="46">
        <f>K69</f>
        <v>875</v>
      </c>
      <c r="L70" s="46">
        <f>L69</f>
        <v>875</v>
      </c>
      <c r="M70" s="46">
        <f>M69</f>
        <v>875</v>
      </c>
      <c r="N70" s="46">
        <f>N69</f>
        <v>875</v>
      </c>
      <c r="O70" s="36"/>
      <c r="P70" s="36"/>
    </row>
    <row r="71" spans="1:21" ht="12.75">
      <c r="A71" s="67">
        <f t="shared" si="1"/>
        <v>56</v>
      </c>
      <c r="B71" s="50" t="s">
        <v>143</v>
      </c>
      <c r="C71" s="11" t="s">
        <v>146</v>
      </c>
      <c r="D71" s="7"/>
      <c r="E71" s="5"/>
      <c r="F71" s="5"/>
      <c r="G71" s="5"/>
      <c r="H71" s="5" t="s">
        <v>147</v>
      </c>
      <c r="I71" s="160" t="s">
        <v>195</v>
      </c>
      <c r="J71" s="46">
        <v>150</v>
      </c>
      <c r="K71" s="58">
        <v>37</v>
      </c>
      <c r="L71" s="58">
        <v>37</v>
      </c>
      <c r="M71" s="58">
        <v>37</v>
      </c>
      <c r="N71" s="43">
        <f>J71-K71-L71-M71</f>
        <v>39</v>
      </c>
      <c r="O71" s="36"/>
      <c r="P71" s="36"/>
      <c r="U71" s="36"/>
    </row>
    <row r="72" spans="1:21" ht="12.75">
      <c r="A72" s="67">
        <f t="shared" si="1"/>
        <v>57</v>
      </c>
      <c r="B72" s="50"/>
      <c r="C72" s="11"/>
      <c r="D72" s="7"/>
      <c r="E72" s="5"/>
      <c r="F72" s="5"/>
      <c r="G72" s="5"/>
      <c r="H72" s="5"/>
      <c r="I72" s="160" t="s">
        <v>133</v>
      </c>
      <c r="J72" s="46">
        <f>J71</f>
        <v>150</v>
      </c>
      <c r="K72" s="46">
        <f>K71</f>
        <v>37</v>
      </c>
      <c r="L72" s="46">
        <f>L71</f>
        <v>37</v>
      </c>
      <c r="M72" s="46">
        <f>M71</f>
        <v>37</v>
      </c>
      <c r="N72" s="46">
        <f>N71</f>
        <v>39</v>
      </c>
      <c r="O72" s="36"/>
      <c r="P72" s="36"/>
      <c r="U72" s="36"/>
    </row>
    <row r="73" spans="1:16" ht="12.75">
      <c r="A73" s="67">
        <f t="shared" si="1"/>
        <v>58</v>
      </c>
      <c r="B73" s="50" t="s">
        <v>143</v>
      </c>
      <c r="C73" s="11" t="s">
        <v>58</v>
      </c>
      <c r="D73" s="7"/>
      <c r="E73" s="5"/>
      <c r="F73" s="5"/>
      <c r="G73" s="5"/>
      <c r="H73" s="5" t="s">
        <v>57</v>
      </c>
      <c r="I73" s="160" t="s">
        <v>195</v>
      </c>
      <c r="J73" s="46">
        <v>0</v>
      </c>
      <c r="K73" s="58">
        <v>0</v>
      </c>
      <c r="L73" s="58">
        <v>0</v>
      </c>
      <c r="M73" s="58">
        <v>0</v>
      </c>
      <c r="N73" s="43">
        <f>J73-K73-L73-M73</f>
        <v>0</v>
      </c>
      <c r="O73" s="36"/>
      <c r="P73" s="36"/>
    </row>
    <row r="74" spans="1:16" ht="12.75">
      <c r="A74" s="67">
        <f t="shared" si="1"/>
        <v>59</v>
      </c>
      <c r="B74" s="50"/>
      <c r="C74" s="11"/>
      <c r="D74" s="7"/>
      <c r="E74" s="5"/>
      <c r="F74" s="5"/>
      <c r="G74" s="5"/>
      <c r="H74" s="5"/>
      <c r="I74" s="160" t="s">
        <v>133</v>
      </c>
      <c r="J74" s="46">
        <v>0</v>
      </c>
      <c r="K74" s="58">
        <v>0</v>
      </c>
      <c r="L74" s="58">
        <v>0</v>
      </c>
      <c r="M74" s="58">
        <v>0</v>
      </c>
      <c r="N74" s="43">
        <v>0</v>
      </c>
      <c r="O74" s="36"/>
      <c r="P74" s="36"/>
    </row>
    <row r="75" spans="1:16" ht="12.75">
      <c r="A75" s="67">
        <f t="shared" si="1"/>
        <v>60</v>
      </c>
      <c r="B75" s="50" t="s">
        <v>143</v>
      </c>
      <c r="C75" s="129" t="s">
        <v>189</v>
      </c>
      <c r="D75" s="7"/>
      <c r="E75" s="5"/>
      <c r="F75" s="5"/>
      <c r="G75" s="5"/>
      <c r="H75" s="127" t="s">
        <v>188</v>
      </c>
      <c r="I75" s="160" t="s">
        <v>195</v>
      </c>
      <c r="J75" s="46">
        <v>0</v>
      </c>
      <c r="K75" s="58">
        <v>0</v>
      </c>
      <c r="L75" s="58">
        <v>0</v>
      </c>
      <c r="M75" s="58">
        <v>0</v>
      </c>
      <c r="N75" s="43">
        <f>J75-K75-L75-M75</f>
        <v>0</v>
      </c>
      <c r="O75" s="36"/>
      <c r="P75" s="36"/>
    </row>
    <row r="76" spans="1:16" ht="12.75">
      <c r="A76" s="67">
        <f t="shared" si="1"/>
        <v>61</v>
      </c>
      <c r="B76" s="50"/>
      <c r="C76" s="129"/>
      <c r="D76" s="7"/>
      <c r="E76" s="5"/>
      <c r="F76" s="5"/>
      <c r="G76" s="5"/>
      <c r="H76" s="127"/>
      <c r="I76" s="160" t="s">
        <v>133</v>
      </c>
      <c r="J76" s="46">
        <v>0</v>
      </c>
      <c r="K76" s="58">
        <v>0</v>
      </c>
      <c r="L76" s="58">
        <v>0</v>
      </c>
      <c r="M76" s="58">
        <v>0</v>
      </c>
      <c r="N76" s="43">
        <v>0</v>
      </c>
      <c r="O76" s="36"/>
      <c r="P76" s="36"/>
    </row>
    <row r="77" spans="1:16" ht="12.75">
      <c r="A77" s="67">
        <f t="shared" si="1"/>
        <v>62</v>
      </c>
      <c r="B77" s="50" t="s">
        <v>143</v>
      </c>
      <c r="C77" s="11" t="s">
        <v>60</v>
      </c>
      <c r="D77" s="7"/>
      <c r="E77" s="5"/>
      <c r="F77" s="5"/>
      <c r="G77" s="5"/>
      <c r="H77" s="5" t="s">
        <v>59</v>
      </c>
      <c r="I77" s="160" t="s">
        <v>195</v>
      </c>
      <c r="J77" s="46">
        <v>650</v>
      </c>
      <c r="K77" s="58">
        <v>320</v>
      </c>
      <c r="L77" s="58">
        <v>113</v>
      </c>
      <c r="M77" s="58">
        <v>104</v>
      </c>
      <c r="N77" s="43">
        <f>J77-K77-L77-M77</f>
        <v>113</v>
      </c>
      <c r="O77" s="36"/>
      <c r="P77" s="36"/>
    </row>
    <row r="78" spans="1:16" ht="12.75">
      <c r="A78" s="67">
        <f t="shared" si="1"/>
        <v>63</v>
      </c>
      <c r="B78" s="50"/>
      <c r="C78" s="11"/>
      <c r="D78" s="7"/>
      <c r="E78" s="5"/>
      <c r="F78" s="5"/>
      <c r="G78" s="5"/>
      <c r="H78" s="5"/>
      <c r="I78" s="160" t="s">
        <v>133</v>
      </c>
      <c r="J78" s="46">
        <f>J77</f>
        <v>650</v>
      </c>
      <c r="K78" s="46">
        <f>K77</f>
        <v>320</v>
      </c>
      <c r="L78" s="46">
        <f>L77</f>
        <v>113</v>
      </c>
      <c r="M78" s="46">
        <f>M77</f>
        <v>104</v>
      </c>
      <c r="N78" s="46">
        <f>N77</f>
        <v>113</v>
      </c>
      <c r="O78" s="36"/>
      <c r="P78" s="36"/>
    </row>
    <row r="79" spans="1:16" ht="12.75">
      <c r="A79" s="67">
        <f t="shared" si="1"/>
        <v>64</v>
      </c>
      <c r="B79" s="50" t="s">
        <v>143</v>
      </c>
      <c r="C79" s="11" t="s">
        <v>62</v>
      </c>
      <c r="D79" s="7"/>
      <c r="E79" s="5"/>
      <c r="F79" s="5"/>
      <c r="G79" s="5"/>
      <c r="H79" s="5" t="s">
        <v>61</v>
      </c>
      <c r="I79" s="160" t="s">
        <v>195</v>
      </c>
      <c r="J79" s="46">
        <v>0</v>
      </c>
      <c r="K79" s="58">
        <v>0</v>
      </c>
      <c r="L79" s="58">
        <v>0</v>
      </c>
      <c r="M79" s="58">
        <v>0</v>
      </c>
      <c r="N79" s="43">
        <f>J79-K79-L79-M79</f>
        <v>0</v>
      </c>
      <c r="O79" s="36"/>
      <c r="P79" s="36"/>
    </row>
    <row r="80" spans="1:16" ht="12.75">
      <c r="A80" s="67">
        <f t="shared" si="1"/>
        <v>65</v>
      </c>
      <c r="B80" s="50"/>
      <c r="C80" s="11"/>
      <c r="D80" s="7"/>
      <c r="E80" s="5"/>
      <c r="F80" s="5"/>
      <c r="G80" s="5"/>
      <c r="H80" s="5"/>
      <c r="I80" s="160" t="s">
        <v>133</v>
      </c>
      <c r="J80" s="46">
        <f>J79</f>
        <v>0</v>
      </c>
      <c r="K80" s="46">
        <f>K79</f>
        <v>0</v>
      </c>
      <c r="L80" s="46">
        <f>L79</f>
        <v>0</v>
      </c>
      <c r="M80" s="46">
        <f>M79</f>
        <v>0</v>
      </c>
      <c r="N80" s="46">
        <f>N79</f>
        <v>0</v>
      </c>
      <c r="O80" s="36"/>
      <c r="P80" s="36"/>
    </row>
    <row r="81" spans="1:16" ht="12.75">
      <c r="A81" s="67">
        <f t="shared" si="1"/>
        <v>66</v>
      </c>
      <c r="B81" s="50" t="s">
        <v>143</v>
      </c>
      <c r="C81" s="11" t="s">
        <v>64</v>
      </c>
      <c r="D81" s="7"/>
      <c r="E81" s="5"/>
      <c r="F81" s="5"/>
      <c r="G81" s="5"/>
      <c r="H81" s="5" t="s">
        <v>63</v>
      </c>
      <c r="I81" s="160" t="s">
        <v>195</v>
      </c>
      <c r="J81" s="46">
        <v>0</v>
      </c>
      <c r="K81" s="58">
        <v>0</v>
      </c>
      <c r="L81" s="58">
        <v>0</v>
      </c>
      <c r="M81" s="58">
        <v>0</v>
      </c>
      <c r="N81" s="43">
        <f>J81-K81-L81-M81</f>
        <v>0</v>
      </c>
      <c r="O81" s="36"/>
      <c r="P81" s="36"/>
    </row>
    <row r="82" spans="1:16" ht="12.75">
      <c r="A82" s="67">
        <f aca="true" t="shared" si="2" ref="A82:A145">A81+1</f>
        <v>67</v>
      </c>
      <c r="B82" s="50"/>
      <c r="C82" s="11"/>
      <c r="D82" s="7"/>
      <c r="E82" s="5"/>
      <c r="F82" s="5"/>
      <c r="G82" s="5"/>
      <c r="H82" s="5"/>
      <c r="I82" s="160" t="s">
        <v>133</v>
      </c>
      <c r="J82" s="46">
        <v>0</v>
      </c>
      <c r="K82" s="58"/>
      <c r="L82" s="58">
        <v>0</v>
      </c>
      <c r="M82" s="58">
        <v>0</v>
      </c>
      <c r="N82" s="43">
        <v>0</v>
      </c>
      <c r="O82" s="36"/>
      <c r="P82" s="36"/>
    </row>
    <row r="83" spans="1:17" ht="12.75">
      <c r="A83" s="67">
        <f t="shared" si="2"/>
        <v>68</v>
      </c>
      <c r="B83" s="50" t="s">
        <v>143</v>
      </c>
      <c r="C83" s="129" t="s">
        <v>186</v>
      </c>
      <c r="D83" s="7"/>
      <c r="E83" s="5"/>
      <c r="F83" s="5"/>
      <c r="G83" s="5"/>
      <c r="H83" s="127" t="s">
        <v>187</v>
      </c>
      <c r="I83" s="160" t="s">
        <v>195</v>
      </c>
      <c r="J83" s="46">
        <v>1012</v>
      </c>
      <c r="K83" s="58">
        <v>253</v>
      </c>
      <c r="L83" s="58">
        <v>253</v>
      </c>
      <c r="M83" s="58">
        <v>253</v>
      </c>
      <c r="N83" s="43">
        <f>J83-K83-L83-M83</f>
        <v>253</v>
      </c>
      <c r="O83" s="36"/>
      <c r="P83" s="36"/>
      <c r="Q83" s="36"/>
    </row>
    <row r="84" spans="1:17" ht="12.75">
      <c r="A84" s="67">
        <f t="shared" si="2"/>
        <v>69</v>
      </c>
      <c r="B84" s="50"/>
      <c r="C84" s="129"/>
      <c r="D84" s="7"/>
      <c r="E84" s="5"/>
      <c r="F84" s="5"/>
      <c r="G84" s="5"/>
      <c r="H84" s="127"/>
      <c r="I84" s="160" t="s">
        <v>133</v>
      </c>
      <c r="J84" s="46">
        <v>1012</v>
      </c>
      <c r="K84" s="58">
        <f>K83</f>
        <v>253</v>
      </c>
      <c r="L84" s="58">
        <f>L83</f>
        <v>253</v>
      </c>
      <c r="M84" s="58">
        <f>M83</f>
        <v>253</v>
      </c>
      <c r="N84" s="43">
        <f>N83</f>
        <v>253</v>
      </c>
      <c r="O84" s="36"/>
      <c r="P84" s="36"/>
      <c r="Q84" s="36"/>
    </row>
    <row r="85" spans="1:16" ht="12.75">
      <c r="A85" s="67">
        <f t="shared" si="2"/>
        <v>70</v>
      </c>
      <c r="B85" s="50" t="s">
        <v>143</v>
      </c>
      <c r="C85" s="11" t="s">
        <v>66</v>
      </c>
      <c r="D85" s="7"/>
      <c r="E85" s="5"/>
      <c r="F85" s="5"/>
      <c r="G85" s="5"/>
      <c r="H85" s="127" t="s">
        <v>65</v>
      </c>
      <c r="I85" s="160" t="s">
        <v>195</v>
      </c>
      <c r="J85" s="46">
        <v>400</v>
      </c>
      <c r="K85" s="58">
        <v>220</v>
      </c>
      <c r="L85" s="58">
        <v>75</v>
      </c>
      <c r="M85" s="58">
        <v>85</v>
      </c>
      <c r="N85" s="43">
        <f>J85-K85-L85-M85</f>
        <v>20</v>
      </c>
      <c r="O85" s="36"/>
      <c r="P85" s="36"/>
    </row>
    <row r="86" spans="1:16" ht="12.75">
      <c r="A86" s="67">
        <f t="shared" si="2"/>
        <v>71</v>
      </c>
      <c r="B86" s="50"/>
      <c r="C86" s="11"/>
      <c r="D86" s="7"/>
      <c r="E86" s="5"/>
      <c r="F86" s="5"/>
      <c r="G86" s="5"/>
      <c r="H86" s="5"/>
      <c r="I86" s="160" t="s">
        <v>133</v>
      </c>
      <c r="J86" s="46">
        <f>J85</f>
        <v>400</v>
      </c>
      <c r="K86" s="46">
        <f>K85</f>
        <v>220</v>
      </c>
      <c r="L86" s="46">
        <f>L85</f>
        <v>75</v>
      </c>
      <c r="M86" s="46">
        <f>M85</f>
        <v>85</v>
      </c>
      <c r="N86" s="46">
        <f>N85</f>
        <v>20</v>
      </c>
      <c r="O86" s="36"/>
      <c r="P86" s="36"/>
    </row>
    <row r="87" spans="1:16" ht="12.75">
      <c r="A87" s="67">
        <f t="shared" si="2"/>
        <v>72</v>
      </c>
      <c r="B87" s="50" t="s">
        <v>143</v>
      </c>
      <c r="C87" s="6" t="s">
        <v>18</v>
      </c>
      <c r="D87" s="5"/>
      <c r="E87" s="5"/>
      <c r="F87" s="5"/>
      <c r="G87" s="7" t="s">
        <v>52</v>
      </c>
      <c r="H87" s="5"/>
      <c r="I87" s="160" t="s">
        <v>195</v>
      </c>
      <c r="J87" s="43">
        <f>J89+J91+J93</f>
        <v>417</v>
      </c>
      <c r="K87" s="49">
        <f>K91+K93</f>
        <v>404</v>
      </c>
      <c r="L87" s="49">
        <f>L89+L91+L93</f>
        <v>4</v>
      </c>
      <c r="M87" s="49">
        <f>M89+M91+M93</f>
        <v>4</v>
      </c>
      <c r="N87" s="43">
        <f>J87-K87-L87-M87</f>
        <v>5</v>
      </c>
      <c r="O87" s="36"/>
      <c r="P87" s="36"/>
    </row>
    <row r="88" spans="1:16" ht="12.75">
      <c r="A88" s="67">
        <f t="shared" si="2"/>
        <v>73</v>
      </c>
      <c r="B88" s="50"/>
      <c r="C88" s="6"/>
      <c r="D88" s="5"/>
      <c r="E88" s="5"/>
      <c r="F88" s="5"/>
      <c r="G88" s="7"/>
      <c r="H88" s="5"/>
      <c r="I88" s="160" t="s">
        <v>133</v>
      </c>
      <c r="J88" s="43">
        <f>J87</f>
        <v>417</v>
      </c>
      <c r="K88" s="43">
        <f>K87</f>
        <v>404</v>
      </c>
      <c r="L88" s="43">
        <f>L87</f>
        <v>4</v>
      </c>
      <c r="M88" s="43">
        <f>M87</f>
        <v>4</v>
      </c>
      <c r="N88" s="43">
        <f>N87</f>
        <v>5</v>
      </c>
      <c r="O88" s="36"/>
      <c r="P88" s="36"/>
    </row>
    <row r="89" spans="1:16" ht="12.75">
      <c r="A89" s="67">
        <f t="shared" si="2"/>
        <v>74</v>
      </c>
      <c r="B89" s="50" t="s">
        <v>143</v>
      </c>
      <c r="C89" s="129" t="s">
        <v>68</v>
      </c>
      <c r="D89" s="7"/>
      <c r="E89" s="5"/>
      <c r="F89" s="5"/>
      <c r="G89" s="5"/>
      <c r="H89" s="5" t="s">
        <v>67</v>
      </c>
      <c r="I89" s="160" t="s">
        <v>195</v>
      </c>
      <c r="J89" s="46">
        <v>0</v>
      </c>
      <c r="K89" s="58">
        <v>0</v>
      </c>
      <c r="L89" s="58">
        <v>0</v>
      </c>
      <c r="M89" s="58">
        <v>0</v>
      </c>
      <c r="N89" s="43">
        <f>J89-K89-L89-M89</f>
        <v>0</v>
      </c>
      <c r="O89" s="36"/>
      <c r="P89" s="36"/>
    </row>
    <row r="90" spans="1:16" ht="12.75">
      <c r="A90" s="67">
        <f t="shared" si="2"/>
        <v>75</v>
      </c>
      <c r="B90" s="50"/>
      <c r="C90" s="129"/>
      <c r="D90" s="7"/>
      <c r="E90" s="5"/>
      <c r="F90" s="5"/>
      <c r="G90" s="5"/>
      <c r="H90" s="5"/>
      <c r="I90" s="160" t="s">
        <v>133</v>
      </c>
      <c r="J90" s="46">
        <v>0</v>
      </c>
      <c r="K90" s="58">
        <v>0</v>
      </c>
      <c r="L90" s="58">
        <v>0</v>
      </c>
      <c r="M90" s="58">
        <v>0</v>
      </c>
      <c r="N90" s="43">
        <v>0</v>
      </c>
      <c r="O90" s="36"/>
      <c r="P90" s="36"/>
    </row>
    <row r="91" spans="1:16" ht="12.75">
      <c r="A91" s="67">
        <f t="shared" si="2"/>
        <v>76</v>
      </c>
      <c r="B91" s="50" t="s">
        <v>143</v>
      </c>
      <c r="C91" s="11" t="s">
        <v>145</v>
      </c>
      <c r="D91" s="7"/>
      <c r="E91" s="5"/>
      <c r="F91" s="5"/>
      <c r="G91" s="5"/>
      <c r="H91" s="127" t="s">
        <v>149</v>
      </c>
      <c r="I91" s="160" t="s">
        <v>195</v>
      </c>
      <c r="J91" s="46">
        <v>400</v>
      </c>
      <c r="K91" s="58">
        <v>400</v>
      </c>
      <c r="L91" s="58">
        <v>0</v>
      </c>
      <c r="M91" s="58">
        <v>0</v>
      </c>
      <c r="N91" s="43">
        <f>J91-K91-L91-M91</f>
        <v>0</v>
      </c>
      <c r="O91" s="36"/>
      <c r="P91" s="36"/>
    </row>
    <row r="92" spans="1:16" ht="12.75">
      <c r="A92" s="67">
        <f t="shared" si="2"/>
        <v>77</v>
      </c>
      <c r="B92" s="50"/>
      <c r="C92" s="11"/>
      <c r="D92" s="7"/>
      <c r="E92" s="5"/>
      <c r="F92" s="5"/>
      <c r="G92" s="5"/>
      <c r="H92" s="127"/>
      <c r="I92" s="160" t="s">
        <v>133</v>
      </c>
      <c r="J92" s="46">
        <v>400</v>
      </c>
      <c r="K92" s="58">
        <f>K91</f>
        <v>400</v>
      </c>
      <c r="L92" s="58">
        <f>L91</f>
        <v>0</v>
      </c>
      <c r="M92" s="58">
        <f>M91</f>
        <v>0</v>
      </c>
      <c r="N92" s="43">
        <f>N91</f>
        <v>0</v>
      </c>
      <c r="O92" s="36"/>
      <c r="P92" s="36"/>
    </row>
    <row r="93" spans="1:16" ht="12.75">
      <c r="A93" s="67">
        <f t="shared" si="2"/>
        <v>78</v>
      </c>
      <c r="B93" s="50" t="s">
        <v>143</v>
      </c>
      <c r="C93" s="129" t="s">
        <v>209</v>
      </c>
      <c r="D93" s="7"/>
      <c r="E93" s="5"/>
      <c r="F93" s="5"/>
      <c r="G93" s="5"/>
      <c r="H93" s="127" t="s">
        <v>210</v>
      </c>
      <c r="I93" s="160" t="s">
        <v>195</v>
      </c>
      <c r="J93" s="46">
        <v>17</v>
      </c>
      <c r="K93" s="58">
        <v>4</v>
      </c>
      <c r="L93" s="58">
        <v>4</v>
      </c>
      <c r="M93" s="58">
        <v>4</v>
      </c>
      <c r="N93" s="43">
        <f>J93-K93-L93-M93</f>
        <v>5</v>
      </c>
      <c r="O93" s="36"/>
      <c r="P93" s="36"/>
    </row>
    <row r="94" spans="1:16" ht="12.75">
      <c r="A94" s="67">
        <f t="shared" si="2"/>
        <v>79</v>
      </c>
      <c r="B94" s="166"/>
      <c r="C94" s="16"/>
      <c r="D94" s="14"/>
      <c r="E94" s="17"/>
      <c r="F94" s="17"/>
      <c r="G94" s="17"/>
      <c r="H94" s="59"/>
      <c r="I94" s="161" t="s">
        <v>133</v>
      </c>
      <c r="J94" s="94">
        <v>17</v>
      </c>
      <c r="K94" s="94">
        <v>4</v>
      </c>
      <c r="L94" s="94">
        <v>4</v>
      </c>
      <c r="M94" s="94">
        <v>4</v>
      </c>
      <c r="N94" s="94">
        <f>J94-K94-L94-M94</f>
        <v>5</v>
      </c>
      <c r="O94" s="36"/>
      <c r="P94" s="36"/>
    </row>
    <row r="95" spans="1:16" ht="12.75">
      <c r="A95" s="67">
        <f t="shared" si="2"/>
        <v>80</v>
      </c>
      <c r="B95" s="50" t="s">
        <v>143</v>
      </c>
      <c r="C95" s="6" t="s">
        <v>20</v>
      </c>
      <c r="D95" s="5"/>
      <c r="E95" s="5"/>
      <c r="F95" s="5"/>
      <c r="G95" s="7" t="s">
        <v>19</v>
      </c>
      <c r="H95" s="5"/>
      <c r="I95" s="160" t="s">
        <v>195</v>
      </c>
      <c r="J95" s="43">
        <f>J97+J99+J101+J103+J105+J107</f>
        <v>492</v>
      </c>
      <c r="K95" s="49">
        <f>K97+K99+K101+K103+K105+K107</f>
        <v>123</v>
      </c>
      <c r="L95" s="49">
        <f>L97+L99+L101+L103+L105+L107</f>
        <v>123</v>
      </c>
      <c r="M95" s="49">
        <f>M97+M99+M101+M103+M105+M107</f>
        <v>123</v>
      </c>
      <c r="N95" s="43">
        <f>J95-K95-L95-M95</f>
        <v>123</v>
      </c>
      <c r="O95" s="36"/>
      <c r="P95" s="36"/>
    </row>
    <row r="96" spans="1:16" ht="12.75">
      <c r="A96" s="67">
        <f t="shared" si="2"/>
        <v>81</v>
      </c>
      <c r="B96" s="50"/>
      <c r="C96" s="6"/>
      <c r="D96" s="5"/>
      <c r="E96" s="5"/>
      <c r="F96" s="5"/>
      <c r="G96" s="7"/>
      <c r="H96" s="5"/>
      <c r="I96" s="160" t="s">
        <v>133</v>
      </c>
      <c r="J96" s="43">
        <f>J95</f>
        <v>492</v>
      </c>
      <c r="K96" s="43">
        <f>K95</f>
        <v>123</v>
      </c>
      <c r="L96" s="43">
        <f>L95</f>
        <v>123</v>
      </c>
      <c r="M96" s="43">
        <f>M95</f>
        <v>123</v>
      </c>
      <c r="N96" s="43">
        <f>N95</f>
        <v>123</v>
      </c>
      <c r="O96" s="36"/>
      <c r="P96" s="36"/>
    </row>
    <row r="97" spans="1:18" ht="17.25" customHeight="1">
      <c r="A97" s="67">
        <f t="shared" si="2"/>
        <v>82</v>
      </c>
      <c r="B97" s="112" t="s">
        <v>143</v>
      </c>
      <c r="C97" s="113" t="s">
        <v>171</v>
      </c>
      <c r="D97" s="76"/>
      <c r="E97" s="63"/>
      <c r="F97" s="63"/>
      <c r="G97" s="63"/>
      <c r="H97" s="60" t="s">
        <v>172</v>
      </c>
      <c r="I97" s="158" t="s">
        <v>195</v>
      </c>
      <c r="J97" s="46">
        <v>0</v>
      </c>
      <c r="K97" s="131">
        <v>0</v>
      </c>
      <c r="L97" s="46">
        <v>0</v>
      </c>
      <c r="M97" s="97">
        <v>0</v>
      </c>
      <c r="N97" s="43">
        <f>J97-K97-L97-M97</f>
        <v>0</v>
      </c>
      <c r="O97" s="36"/>
      <c r="P97" s="36"/>
      <c r="Q97" s="53"/>
      <c r="R97" s="53"/>
    </row>
    <row r="98" spans="1:18" ht="17.25" customHeight="1">
      <c r="A98" s="67">
        <f t="shared" si="2"/>
        <v>83</v>
      </c>
      <c r="B98" s="112"/>
      <c r="C98" s="113"/>
      <c r="D98" s="76"/>
      <c r="E98" s="63"/>
      <c r="F98" s="63"/>
      <c r="G98" s="63"/>
      <c r="H98" s="60"/>
      <c r="I98" s="158" t="s">
        <v>133</v>
      </c>
      <c r="J98" s="46">
        <f>J97</f>
        <v>0</v>
      </c>
      <c r="K98" s="46">
        <f>K97</f>
        <v>0</v>
      </c>
      <c r="L98" s="46">
        <f>L97</f>
        <v>0</v>
      </c>
      <c r="M98" s="46">
        <f>M97</f>
        <v>0</v>
      </c>
      <c r="N98" s="46">
        <f>N97</f>
        <v>0</v>
      </c>
      <c r="O98" s="36"/>
      <c r="P98" s="36"/>
      <c r="Q98" s="53"/>
      <c r="R98" s="53"/>
    </row>
    <row r="99" spans="1:18" ht="14.25" customHeight="1">
      <c r="A99" s="67">
        <f t="shared" si="2"/>
        <v>84</v>
      </c>
      <c r="B99" s="112" t="s">
        <v>143</v>
      </c>
      <c r="C99" s="113" t="s">
        <v>173</v>
      </c>
      <c r="D99" s="76"/>
      <c r="E99" s="63"/>
      <c r="F99" s="63"/>
      <c r="G99" s="63"/>
      <c r="H99" s="63" t="s">
        <v>174</v>
      </c>
      <c r="I99" s="148" t="s">
        <v>195</v>
      </c>
      <c r="J99" s="46">
        <v>0</v>
      </c>
      <c r="K99" s="131">
        <v>0</v>
      </c>
      <c r="L99" s="46">
        <v>0</v>
      </c>
      <c r="M99" s="97">
        <v>0</v>
      </c>
      <c r="N99" s="43">
        <f>J99-K99-L99-M99</f>
        <v>0</v>
      </c>
      <c r="O99" s="36"/>
      <c r="P99" s="36"/>
      <c r="Q99" s="53"/>
      <c r="R99" s="53"/>
    </row>
    <row r="100" spans="1:18" ht="14.25" customHeight="1">
      <c r="A100" s="67">
        <f t="shared" si="2"/>
        <v>85</v>
      </c>
      <c r="B100" s="112"/>
      <c r="C100" s="113"/>
      <c r="D100" s="76"/>
      <c r="E100" s="63"/>
      <c r="F100" s="63"/>
      <c r="G100" s="63"/>
      <c r="H100" s="63"/>
      <c r="I100" s="148" t="s">
        <v>133</v>
      </c>
      <c r="J100" s="46">
        <f>J99</f>
        <v>0</v>
      </c>
      <c r="K100" s="46">
        <v>0</v>
      </c>
      <c r="L100" s="46">
        <f>L99</f>
        <v>0</v>
      </c>
      <c r="M100" s="46">
        <f>M99</f>
        <v>0</v>
      </c>
      <c r="N100" s="46">
        <f>N99</f>
        <v>0</v>
      </c>
      <c r="O100" s="36"/>
      <c r="P100" s="36"/>
      <c r="Q100" s="53"/>
      <c r="R100" s="53"/>
    </row>
    <row r="101" spans="1:18" ht="12" customHeight="1">
      <c r="A101" s="67">
        <f t="shared" si="2"/>
        <v>86</v>
      </c>
      <c r="B101" s="112" t="s">
        <v>143</v>
      </c>
      <c r="C101" s="113" t="s">
        <v>175</v>
      </c>
      <c r="D101" s="76"/>
      <c r="E101" s="63"/>
      <c r="F101" s="63"/>
      <c r="G101" s="63"/>
      <c r="H101" s="60" t="s">
        <v>176</v>
      </c>
      <c r="I101" s="158" t="s">
        <v>195</v>
      </c>
      <c r="J101" s="46">
        <v>0</v>
      </c>
      <c r="K101" s="131">
        <v>0</v>
      </c>
      <c r="L101" s="46">
        <v>0</v>
      </c>
      <c r="M101" s="97">
        <v>0</v>
      </c>
      <c r="N101" s="43">
        <f>J101-K101-L101-M101</f>
        <v>0</v>
      </c>
      <c r="O101" s="36"/>
      <c r="P101" s="36"/>
      <c r="Q101" s="53"/>
      <c r="R101" s="53"/>
    </row>
    <row r="102" spans="1:18" ht="12" customHeight="1">
      <c r="A102" s="67">
        <f t="shared" si="2"/>
        <v>87</v>
      </c>
      <c r="B102" s="112"/>
      <c r="C102" s="113"/>
      <c r="D102" s="76"/>
      <c r="E102" s="63"/>
      <c r="F102" s="63"/>
      <c r="G102" s="63"/>
      <c r="H102" s="60"/>
      <c r="I102" s="158" t="s">
        <v>133</v>
      </c>
      <c r="J102" s="46">
        <f>J101</f>
        <v>0</v>
      </c>
      <c r="K102" s="46">
        <f>K101</f>
        <v>0</v>
      </c>
      <c r="L102" s="46">
        <f>L101</f>
        <v>0</v>
      </c>
      <c r="M102" s="46">
        <f>M101</f>
        <v>0</v>
      </c>
      <c r="N102" s="46">
        <f>N101</f>
        <v>0</v>
      </c>
      <c r="O102" s="36"/>
      <c r="P102" s="36"/>
      <c r="Q102" s="53"/>
      <c r="R102" s="53"/>
    </row>
    <row r="103" spans="1:18" ht="25.5" customHeight="1">
      <c r="A103" s="67">
        <f t="shared" si="2"/>
        <v>88</v>
      </c>
      <c r="B103" s="112" t="s">
        <v>143</v>
      </c>
      <c r="C103" s="113" t="s">
        <v>177</v>
      </c>
      <c r="D103" s="76"/>
      <c r="E103" s="63"/>
      <c r="F103" s="63"/>
      <c r="G103" s="63"/>
      <c r="H103" s="60" t="s">
        <v>178</v>
      </c>
      <c r="I103" s="158" t="s">
        <v>195</v>
      </c>
      <c r="J103" s="46">
        <v>0</v>
      </c>
      <c r="K103" s="131">
        <v>0</v>
      </c>
      <c r="L103" s="46">
        <v>0</v>
      </c>
      <c r="M103" s="97">
        <v>0</v>
      </c>
      <c r="N103" s="43">
        <f>J103-K103-L103-M103</f>
        <v>0</v>
      </c>
      <c r="O103" s="36"/>
      <c r="P103" s="36"/>
      <c r="Q103" s="53"/>
      <c r="R103" s="53"/>
    </row>
    <row r="104" spans="1:18" ht="25.5" customHeight="1">
      <c r="A104" s="67">
        <f t="shared" si="2"/>
        <v>89</v>
      </c>
      <c r="B104" s="112"/>
      <c r="C104" s="113"/>
      <c r="D104" s="76"/>
      <c r="E104" s="63"/>
      <c r="F104" s="63"/>
      <c r="G104" s="63"/>
      <c r="H104" s="60"/>
      <c r="I104" s="158" t="s">
        <v>133</v>
      </c>
      <c r="J104" s="46">
        <f>J103</f>
        <v>0</v>
      </c>
      <c r="K104" s="46">
        <f>K103</f>
        <v>0</v>
      </c>
      <c r="L104" s="46">
        <f>L103</f>
        <v>0</v>
      </c>
      <c r="M104" s="46">
        <f>M103</f>
        <v>0</v>
      </c>
      <c r="N104" s="46">
        <f>N103</f>
        <v>0</v>
      </c>
      <c r="O104" s="36"/>
      <c r="P104" s="36"/>
      <c r="Q104" s="53"/>
      <c r="R104" s="53"/>
    </row>
    <row r="105" spans="1:18" ht="25.5" customHeight="1">
      <c r="A105" s="67">
        <f t="shared" si="2"/>
        <v>90</v>
      </c>
      <c r="B105" s="112"/>
      <c r="C105" s="113" t="s">
        <v>150</v>
      </c>
      <c r="D105" s="76"/>
      <c r="E105" s="63"/>
      <c r="F105" s="63"/>
      <c r="G105" s="63"/>
      <c r="H105" s="60" t="s">
        <v>151</v>
      </c>
      <c r="I105" s="158" t="s">
        <v>195</v>
      </c>
      <c r="J105" s="46">
        <v>492</v>
      </c>
      <c r="K105" s="131">
        <v>123</v>
      </c>
      <c r="L105" s="46">
        <v>123</v>
      </c>
      <c r="M105" s="97">
        <v>123</v>
      </c>
      <c r="N105" s="43">
        <f>J105-K105-L105-M105</f>
        <v>123</v>
      </c>
      <c r="O105" s="36"/>
      <c r="P105" s="36"/>
      <c r="Q105" s="53"/>
      <c r="R105" s="53"/>
    </row>
    <row r="106" spans="1:18" ht="25.5" customHeight="1">
      <c r="A106" s="67">
        <f t="shared" si="2"/>
        <v>91</v>
      </c>
      <c r="B106" s="112"/>
      <c r="C106" s="113"/>
      <c r="D106" s="76"/>
      <c r="E106" s="63"/>
      <c r="F106" s="63"/>
      <c r="G106" s="63"/>
      <c r="H106" s="60"/>
      <c r="I106" s="158" t="s">
        <v>133</v>
      </c>
      <c r="J106" s="46">
        <f>J105</f>
        <v>492</v>
      </c>
      <c r="K106" s="46">
        <f>K105</f>
        <v>123</v>
      </c>
      <c r="L106" s="46">
        <f>L105</f>
        <v>123</v>
      </c>
      <c r="M106" s="46">
        <f>M105</f>
        <v>123</v>
      </c>
      <c r="N106" s="46">
        <f>N105</f>
        <v>123</v>
      </c>
      <c r="O106" s="36"/>
      <c r="P106" s="36"/>
      <c r="Q106" s="53"/>
      <c r="R106" s="53"/>
    </row>
    <row r="107" spans="1:18" ht="13.5" customHeight="1">
      <c r="A107" s="67">
        <f t="shared" si="2"/>
        <v>92</v>
      </c>
      <c r="B107" s="112" t="s">
        <v>143</v>
      </c>
      <c r="C107" s="114" t="s">
        <v>179</v>
      </c>
      <c r="D107" s="76"/>
      <c r="E107" s="115"/>
      <c r="F107" s="115"/>
      <c r="G107" s="63"/>
      <c r="H107" s="60" t="s">
        <v>180</v>
      </c>
      <c r="I107" s="158" t="s">
        <v>195</v>
      </c>
      <c r="J107" s="46">
        <v>0</v>
      </c>
      <c r="K107" s="131">
        <v>0</v>
      </c>
      <c r="L107" s="46">
        <v>0</v>
      </c>
      <c r="M107" s="97">
        <v>0</v>
      </c>
      <c r="N107" s="43">
        <f>J107-K107-L107-M107</f>
        <v>0</v>
      </c>
      <c r="O107" s="36"/>
      <c r="P107" s="36"/>
      <c r="Q107" s="53"/>
      <c r="R107" s="53"/>
    </row>
    <row r="108" spans="1:18" ht="13.5" customHeight="1">
      <c r="A108" s="67">
        <f t="shared" si="2"/>
        <v>93</v>
      </c>
      <c r="B108" s="112"/>
      <c r="C108" s="114"/>
      <c r="D108" s="76"/>
      <c r="E108" s="115"/>
      <c r="F108" s="115"/>
      <c r="G108" s="63"/>
      <c r="H108" s="60"/>
      <c r="I108" s="158" t="s">
        <v>133</v>
      </c>
      <c r="J108" s="46">
        <f>J107</f>
        <v>0</v>
      </c>
      <c r="K108" s="46">
        <v>0</v>
      </c>
      <c r="L108" s="46">
        <f>L107</f>
        <v>0</v>
      </c>
      <c r="M108" s="46">
        <f>M107</f>
        <v>0</v>
      </c>
      <c r="N108" s="46">
        <f>N107</f>
        <v>0</v>
      </c>
      <c r="O108" s="36"/>
      <c r="P108" s="36"/>
      <c r="Q108" s="53"/>
      <c r="R108" s="53"/>
    </row>
    <row r="109" spans="1:18" ht="13.5" customHeight="1">
      <c r="A109" s="67">
        <f t="shared" si="2"/>
        <v>94</v>
      </c>
      <c r="B109" s="112"/>
      <c r="C109" s="117" t="s">
        <v>159</v>
      </c>
      <c r="D109" s="76"/>
      <c r="E109" s="118"/>
      <c r="F109" s="118"/>
      <c r="G109" s="76"/>
      <c r="H109" s="107" t="s">
        <v>181</v>
      </c>
      <c r="I109" s="149" t="s">
        <v>195</v>
      </c>
      <c r="J109" s="43">
        <f>J111+J133+J135+J141+J147+J149+J151+J153+J155+J157</f>
        <v>6939</v>
      </c>
      <c r="K109" s="43">
        <f>K111+K133+K135+K141+K147+K149+K151+K153+K155+K157</f>
        <v>3551</v>
      </c>
      <c r="L109" s="43">
        <f>L111+L133+L135+L141+L147+L149+L151+L153+L155+L157</f>
        <v>2218</v>
      </c>
      <c r="M109" s="43">
        <f>M111+M133+M135+M141+M147+M149+M151+M153+M155+M157</f>
        <v>691</v>
      </c>
      <c r="N109" s="43">
        <f>J109-K109-L109-M109</f>
        <v>479</v>
      </c>
      <c r="O109" s="36"/>
      <c r="P109" s="36"/>
      <c r="Q109" s="53"/>
      <c r="R109" s="53"/>
    </row>
    <row r="110" spans="1:18" ht="13.5" customHeight="1">
      <c r="A110" s="67">
        <f t="shared" si="2"/>
        <v>95</v>
      </c>
      <c r="B110" s="112"/>
      <c r="C110" s="117"/>
      <c r="D110" s="76"/>
      <c r="E110" s="118"/>
      <c r="F110" s="118"/>
      <c r="G110" s="76"/>
      <c r="H110" s="107"/>
      <c r="I110" s="149" t="s">
        <v>133</v>
      </c>
      <c r="J110" s="43">
        <f>J109</f>
        <v>6939</v>
      </c>
      <c r="K110" s="43">
        <f>K109</f>
        <v>3551</v>
      </c>
      <c r="L110" s="43">
        <f>L109</f>
        <v>2218</v>
      </c>
      <c r="M110" s="43">
        <f>M109</f>
        <v>691</v>
      </c>
      <c r="N110" s="43">
        <f>N109</f>
        <v>479</v>
      </c>
      <c r="O110" s="36"/>
      <c r="P110" s="36"/>
      <c r="Q110" s="53"/>
      <c r="R110" s="53"/>
    </row>
    <row r="111" spans="1:18" ht="12.75">
      <c r="A111" s="67">
        <f t="shared" si="2"/>
        <v>96</v>
      </c>
      <c r="B111" s="50" t="s">
        <v>143</v>
      </c>
      <c r="C111" s="6" t="s">
        <v>22</v>
      </c>
      <c r="D111" s="5"/>
      <c r="E111" s="5"/>
      <c r="F111" s="5"/>
      <c r="G111" s="7" t="s">
        <v>21</v>
      </c>
      <c r="H111" s="5"/>
      <c r="I111" s="160" t="s">
        <v>195</v>
      </c>
      <c r="J111" s="43">
        <f>J113+J115+J117+J119+J121+J123+J127+J129+J131+J125</f>
        <v>4135</v>
      </c>
      <c r="K111" s="49">
        <f>K115+K117+K119+K121+K123+K127+K129+K131+K113+K125</f>
        <v>1962</v>
      </c>
      <c r="L111" s="49">
        <f>L113+L115+L117+L119+L121+L123+L127+L129+L131+L125</f>
        <v>1298</v>
      </c>
      <c r="M111" s="49">
        <f>M113+M115+M117+M119+M121+M123+M127+M129+M131+M125</f>
        <v>456</v>
      </c>
      <c r="N111" s="43">
        <f>J111-K111-L111-M111+N125</f>
        <v>419</v>
      </c>
      <c r="O111" s="36"/>
      <c r="P111" s="36"/>
      <c r="Q111" s="116"/>
      <c r="R111" s="53"/>
    </row>
    <row r="112" spans="1:18" ht="12.75">
      <c r="A112" s="67">
        <f t="shared" si="2"/>
        <v>97</v>
      </c>
      <c r="B112" s="50"/>
      <c r="C112" s="6"/>
      <c r="D112" s="5"/>
      <c r="E112" s="5"/>
      <c r="F112" s="5"/>
      <c r="G112" s="7"/>
      <c r="H112" s="5"/>
      <c r="I112" s="160" t="s">
        <v>133</v>
      </c>
      <c r="J112" s="43">
        <f>J111</f>
        <v>4135</v>
      </c>
      <c r="K112" s="43">
        <f>K111</f>
        <v>1962</v>
      </c>
      <c r="L112" s="43">
        <f>L111</f>
        <v>1298</v>
      </c>
      <c r="M112" s="43">
        <f>M111</f>
        <v>456</v>
      </c>
      <c r="N112" s="43">
        <f>N111</f>
        <v>419</v>
      </c>
      <c r="O112" s="36"/>
      <c r="P112" s="36"/>
      <c r="Q112" s="116"/>
      <c r="R112" s="53"/>
    </row>
    <row r="113" spans="1:17" ht="12.75">
      <c r="A113" s="67">
        <f t="shared" si="2"/>
        <v>98</v>
      </c>
      <c r="B113" s="50" t="s">
        <v>143</v>
      </c>
      <c r="C113" s="11" t="s">
        <v>96</v>
      </c>
      <c r="D113" s="5"/>
      <c r="E113" s="5"/>
      <c r="F113" s="5"/>
      <c r="G113" s="7"/>
      <c r="H113" s="5" t="s">
        <v>86</v>
      </c>
      <c r="I113" s="160" t="s">
        <v>195</v>
      </c>
      <c r="J113" s="46">
        <v>300</v>
      </c>
      <c r="K113" s="58">
        <v>150</v>
      </c>
      <c r="L113" s="58">
        <v>70</v>
      </c>
      <c r="M113" s="58">
        <v>80</v>
      </c>
      <c r="N113" s="43">
        <f>J113-K113-L113-M113</f>
        <v>0</v>
      </c>
      <c r="O113" s="36"/>
      <c r="P113" s="36"/>
      <c r="Q113" s="55"/>
    </row>
    <row r="114" spans="1:17" ht="12.75">
      <c r="A114" s="67">
        <f t="shared" si="2"/>
        <v>99</v>
      </c>
      <c r="B114" s="50"/>
      <c r="C114" s="11"/>
      <c r="D114" s="5"/>
      <c r="E114" s="5"/>
      <c r="F114" s="5"/>
      <c r="G114" s="7"/>
      <c r="H114" s="5"/>
      <c r="I114" s="160" t="s">
        <v>133</v>
      </c>
      <c r="J114" s="46">
        <f>J113</f>
        <v>300</v>
      </c>
      <c r="K114" s="46">
        <f>K113</f>
        <v>150</v>
      </c>
      <c r="L114" s="46">
        <f>L113</f>
        <v>70</v>
      </c>
      <c r="M114" s="46">
        <f>M113</f>
        <v>80</v>
      </c>
      <c r="N114" s="46">
        <f>N113</f>
        <v>0</v>
      </c>
      <c r="O114" s="36"/>
      <c r="P114" s="36"/>
      <c r="Q114" s="55"/>
    </row>
    <row r="115" spans="1:17" ht="12.75">
      <c r="A115" s="67">
        <f t="shared" si="2"/>
        <v>100</v>
      </c>
      <c r="B115" s="50" t="s">
        <v>143</v>
      </c>
      <c r="C115" s="11" t="s">
        <v>97</v>
      </c>
      <c r="D115" s="5"/>
      <c r="E115" s="5"/>
      <c r="F115" s="5"/>
      <c r="G115" s="7"/>
      <c r="H115" s="5" t="s">
        <v>87</v>
      </c>
      <c r="I115" s="160" t="s">
        <v>195</v>
      </c>
      <c r="J115" s="46">
        <v>3</v>
      </c>
      <c r="K115" s="58">
        <v>3</v>
      </c>
      <c r="L115" s="58">
        <v>0</v>
      </c>
      <c r="M115" s="58">
        <v>0</v>
      </c>
      <c r="N115" s="43">
        <f>J115-K115-L115-M115</f>
        <v>0</v>
      </c>
      <c r="O115" s="36"/>
      <c r="P115" s="36"/>
      <c r="Q115" s="55"/>
    </row>
    <row r="116" spans="1:17" ht="12.75">
      <c r="A116" s="67">
        <f t="shared" si="2"/>
        <v>101</v>
      </c>
      <c r="B116" s="50"/>
      <c r="C116" s="11"/>
      <c r="D116" s="5"/>
      <c r="E116" s="5"/>
      <c r="F116" s="5"/>
      <c r="G116" s="7"/>
      <c r="H116" s="5"/>
      <c r="I116" s="160" t="s">
        <v>133</v>
      </c>
      <c r="J116" s="46">
        <f>J115</f>
        <v>3</v>
      </c>
      <c r="K116" s="46">
        <f>K115</f>
        <v>3</v>
      </c>
      <c r="L116" s="46">
        <f>L115</f>
        <v>0</v>
      </c>
      <c r="M116" s="46">
        <f>M115</f>
        <v>0</v>
      </c>
      <c r="N116" s="46">
        <f>N115</f>
        <v>0</v>
      </c>
      <c r="O116" s="36"/>
      <c r="P116" s="36"/>
      <c r="Q116" s="55"/>
    </row>
    <row r="117" spans="1:16" s="123" customFormat="1" ht="12.75">
      <c r="A117" s="67">
        <f t="shared" si="2"/>
        <v>102</v>
      </c>
      <c r="B117" s="119" t="s">
        <v>143</v>
      </c>
      <c r="C117" s="120" t="s">
        <v>98</v>
      </c>
      <c r="D117" s="121"/>
      <c r="E117" s="121"/>
      <c r="F117" s="121"/>
      <c r="G117" s="122"/>
      <c r="H117" s="121" t="s">
        <v>88</v>
      </c>
      <c r="I117" s="162" t="s">
        <v>195</v>
      </c>
      <c r="J117" s="46">
        <v>714</v>
      </c>
      <c r="K117" s="58">
        <v>320</v>
      </c>
      <c r="L117" s="58">
        <v>113</v>
      </c>
      <c r="M117" s="58">
        <v>99</v>
      </c>
      <c r="N117" s="43">
        <f>J117-K117-L117-M117</f>
        <v>182</v>
      </c>
      <c r="O117" s="189"/>
      <c r="P117" s="36"/>
    </row>
    <row r="118" spans="1:16" s="123" customFormat="1" ht="12.75">
      <c r="A118" s="67">
        <f t="shared" si="2"/>
        <v>103</v>
      </c>
      <c r="B118" s="119"/>
      <c r="C118" s="120"/>
      <c r="D118" s="121"/>
      <c r="E118" s="121"/>
      <c r="F118" s="121"/>
      <c r="G118" s="122"/>
      <c r="H118" s="121"/>
      <c r="I118" s="162" t="s">
        <v>133</v>
      </c>
      <c r="J118" s="46">
        <f>J117</f>
        <v>714</v>
      </c>
      <c r="K118" s="46">
        <f>K117</f>
        <v>320</v>
      </c>
      <c r="L118" s="46">
        <f>L117</f>
        <v>113</v>
      </c>
      <c r="M118" s="46">
        <f>M117</f>
        <v>99</v>
      </c>
      <c r="N118" s="46">
        <f>N117</f>
        <v>182</v>
      </c>
      <c r="O118" s="36"/>
      <c r="P118" s="36"/>
    </row>
    <row r="119" spans="1:16" ht="12.75">
      <c r="A119" s="67">
        <f t="shared" si="2"/>
        <v>104</v>
      </c>
      <c r="B119" s="50" t="s">
        <v>143</v>
      </c>
      <c r="C119" s="11" t="s">
        <v>99</v>
      </c>
      <c r="D119" s="5"/>
      <c r="E119" s="5"/>
      <c r="F119" s="5"/>
      <c r="G119" s="7"/>
      <c r="H119" s="5" t="s">
        <v>89</v>
      </c>
      <c r="I119" s="160" t="s">
        <v>195</v>
      </c>
      <c r="J119" s="46">
        <v>84</v>
      </c>
      <c r="K119" s="58">
        <v>30</v>
      </c>
      <c r="L119" s="58">
        <v>18</v>
      </c>
      <c r="M119" s="58">
        <v>18</v>
      </c>
      <c r="N119" s="43">
        <f>J119-K119-L119-M119</f>
        <v>18</v>
      </c>
      <c r="O119" s="189"/>
      <c r="P119" s="36"/>
    </row>
    <row r="120" spans="1:16" ht="12.75">
      <c r="A120" s="67">
        <f t="shared" si="2"/>
        <v>105</v>
      </c>
      <c r="B120" s="50"/>
      <c r="C120" s="11"/>
      <c r="D120" s="5"/>
      <c r="E120" s="5"/>
      <c r="F120" s="5"/>
      <c r="G120" s="7"/>
      <c r="H120" s="5"/>
      <c r="I120" s="160" t="s">
        <v>133</v>
      </c>
      <c r="J120" s="46">
        <f>J119</f>
        <v>84</v>
      </c>
      <c r="K120" s="46">
        <f>K119</f>
        <v>30</v>
      </c>
      <c r="L120" s="46">
        <f>L119</f>
        <v>18</v>
      </c>
      <c r="M120" s="46">
        <f>M119</f>
        <v>18</v>
      </c>
      <c r="N120" s="46">
        <f>N119</f>
        <v>18</v>
      </c>
      <c r="O120" s="36"/>
      <c r="P120" s="36"/>
    </row>
    <row r="121" spans="1:17" ht="12.75">
      <c r="A121" s="67">
        <f t="shared" si="2"/>
        <v>106</v>
      </c>
      <c r="B121" s="50" t="s">
        <v>143</v>
      </c>
      <c r="C121" s="11" t="s">
        <v>100</v>
      </c>
      <c r="D121" s="5"/>
      <c r="E121" s="5"/>
      <c r="F121" s="5"/>
      <c r="G121" s="7"/>
      <c r="H121" s="5" t="s">
        <v>90</v>
      </c>
      <c r="I121" s="160" t="s">
        <v>195</v>
      </c>
      <c r="J121" s="46">
        <v>25</v>
      </c>
      <c r="K121" s="58">
        <v>10</v>
      </c>
      <c r="L121" s="58">
        <v>5</v>
      </c>
      <c r="M121" s="58">
        <v>5</v>
      </c>
      <c r="N121" s="43">
        <f>J121-K121-L121-M121</f>
        <v>5</v>
      </c>
      <c r="O121" s="36"/>
      <c r="P121" s="36"/>
      <c r="Q121" s="36"/>
    </row>
    <row r="122" spans="1:17" ht="12.75">
      <c r="A122" s="67">
        <f t="shared" si="2"/>
        <v>107</v>
      </c>
      <c r="B122" s="50"/>
      <c r="C122" s="11"/>
      <c r="D122" s="5"/>
      <c r="E122" s="5"/>
      <c r="F122" s="5"/>
      <c r="G122" s="7"/>
      <c r="H122" s="5"/>
      <c r="I122" s="160" t="s">
        <v>133</v>
      </c>
      <c r="J122" s="46">
        <f>J121</f>
        <v>25</v>
      </c>
      <c r="K122" s="46">
        <f>K121</f>
        <v>10</v>
      </c>
      <c r="L122" s="46">
        <f>L121</f>
        <v>5</v>
      </c>
      <c r="M122" s="46">
        <f>M121</f>
        <v>5</v>
      </c>
      <c r="N122" s="46">
        <f>N121</f>
        <v>5</v>
      </c>
      <c r="O122" s="36"/>
      <c r="P122" s="36"/>
      <c r="Q122" s="36"/>
    </row>
    <row r="123" spans="1:17" ht="12.75">
      <c r="A123" s="67">
        <f t="shared" si="2"/>
        <v>108</v>
      </c>
      <c r="B123" s="50" t="s">
        <v>143</v>
      </c>
      <c r="C123" s="11" t="s">
        <v>101</v>
      </c>
      <c r="D123" s="5"/>
      <c r="E123" s="5"/>
      <c r="F123" s="5"/>
      <c r="G123" s="7"/>
      <c r="H123" s="5" t="s">
        <v>91</v>
      </c>
      <c r="I123" s="160" t="s">
        <v>195</v>
      </c>
      <c r="J123" s="46">
        <v>95</v>
      </c>
      <c r="K123" s="58">
        <v>45</v>
      </c>
      <c r="L123" s="58">
        <v>17</v>
      </c>
      <c r="M123" s="58">
        <v>17</v>
      </c>
      <c r="N123" s="43">
        <f>J123-K123-L123-M123</f>
        <v>16</v>
      </c>
      <c r="O123" s="36"/>
      <c r="P123" s="36"/>
      <c r="Q123" s="36"/>
    </row>
    <row r="124" spans="1:17" ht="12.75">
      <c r="A124" s="67">
        <f t="shared" si="2"/>
        <v>109</v>
      </c>
      <c r="B124" s="50"/>
      <c r="C124" s="11"/>
      <c r="D124" s="5"/>
      <c r="E124" s="5"/>
      <c r="F124" s="5"/>
      <c r="G124" s="7"/>
      <c r="H124" s="5"/>
      <c r="I124" s="160" t="s">
        <v>133</v>
      </c>
      <c r="J124" s="46">
        <f>J123</f>
        <v>95</v>
      </c>
      <c r="K124" s="46">
        <f>K123</f>
        <v>45</v>
      </c>
      <c r="L124" s="46">
        <f>L123</f>
        <v>17</v>
      </c>
      <c r="M124" s="46">
        <f>M123</f>
        <v>17</v>
      </c>
      <c r="N124" s="46">
        <f>N123</f>
        <v>16</v>
      </c>
      <c r="O124" s="36"/>
      <c r="P124" s="36"/>
      <c r="Q124" s="36"/>
    </row>
    <row r="125" spans="1:17" ht="12.75">
      <c r="A125" s="67">
        <f t="shared" si="2"/>
        <v>110</v>
      </c>
      <c r="B125" s="50" t="s">
        <v>143</v>
      </c>
      <c r="C125" s="11" t="s">
        <v>102</v>
      </c>
      <c r="D125" s="5"/>
      <c r="E125" s="5"/>
      <c r="F125" s="5"/>
      <c r="G125" s="7"/>
      <c r="H125" s="5" t="s">
        <v>92</v>
      </c>
      <c r="I125" s="160" t="s">
        <v>195</v>
      </c>
      <c r="J125" s="46">
        <v>65</v>
      </c>
      <c r="K125" s="58">
        <v>65</v>
      </c>
      <c r="L125" s="58">
        <v>0</v>
      </c>
      <c r="M125" s="58">
        <v>0</v>
      </c>
      <c r="N125" s="43">
        <f>J125-K125-L125-M125</f>
        <v>0</v>
      </c>
      <c r="O125" s="36"/>
      <c r="P125" s="36"/>
      <c r="Q125" s="36"/>
    </row>
    <row r="126" spans="1:17" ht="12.75">
      <c r="A126" s="67">
        <f t="shared" si="2"/>
        <v>111</v>
      </c>
      <c r="B126" s="50"/>
      <c r="C126" s="11"/>
      <c r="D126" s="5"/>
      <c r="E126" s="5"/>
      <c r="F126" s="5"/>
      <c r="G126" s="7"/>
      <c r="H126" s="5"/>
      <c r="I126" s="160" t="s">
        <v>133</v>
      </c>
      <c r="J126" s="46">
        <v>65</v>
      </c>
      <c r="K126" s="58">
        <v>65</v>
      </c>
      <c r="L126" s="58">
        <v>0</v>
      </c>
      <c r="M126" s="58">
        <v>0</v>
      </c>
      <c r="N126" s="43">
        <v>0</v>
      </c>
      <c r="O126" s="36"/>
      <c r="P126" s="36"/>
      <c r="Q126" s="36"/>
    </row>
    <row r="127" spans="1:16" s="123" customFormat="1" ht="12.75">
      <c r="A127" s="67">
        <f t="shared" si="2"/>
        <v>112</v>
      </c>
      <c r="B127" s="119" t="s">
        <v>143</v>
      </c>
      <c r="C127" s="120" t="s">
        <v>103</v>
      </c>
      <c r="D127" s="121"/>
      <c r="E127" s="121"/>
      <c r="F127" s="121"/>
      <c r="G127" s="122"/>
      <c r="H127" s="121" t="s">
        <v>93</v>
      </c>
      <c r="I127" s="162" t="s">
        <v>195</v>
      </c>
      <c r="J127" s="46">
        <v>280</v>
      </c>
      <c r="K127" s="58">
        <v>111</v>
      </c>
      <c r="L127" s="58">
        <v>70</v>
      </c>
      <c r="M127" s="58">
        <v>32</v>
      </c>
      <c r="N127" s="43">
        <f>J127-K127-L127-M127</f>
        <v>67</v>
      </c>
      <c r="O127" s="189"/>
      <c r="P127" s="36"/>
    </row>
    <row r="128" spans="1:16" s="123" customFormat="1" ht="12.75">
      <c r="A128" s="67">
        <f t="shared" si="2"/>
        <v>113</v>
      </c>
      <c r="B128" s="119"/>
      <c r="C128" s="120"/>
      <c r="D128" s="121"/>
      <c r="E128" s="121"/>
      <c r="F128" s="121"/>
      <c r="G128" s="122"/>
      <c r="H128" s="121"/>
      <c r="I128" s="162" t="s">
        <v>133</v>
      </c>
      <c r="J128" s="46">
        <f>J127</f>
        <v>280</v>
      </c>
      <c r="K128" s="46">
        <f>K127</f>
        <v>111</v>
      </c>
      <c r="L128" s="46">
        <f>L127</f>
        <v>70</v>
      </c>
      <c r="M128" s="46">
        <f>M127</f>
        <v>32</v>
      </c>
      <c r="N128" s="46">
        <f>N127</f>
        <v>67</v>
      </c>
      <c r="O128" s="36"/>
      <c r="P128" s="36"/>
    </row>
    <row r="129" spans="1:16" ht="26.25" customHeight="1">
      <c r="A129" s="67">
        <f t="shared" si="2"/>
        <v>114</v>
      </c>
      <c r="B129" s="50" t="s">
        <v>143</v>
      </c>
      <c r="C129" s="11" t="s">
        <v>104</v>
      </c>
      <c r="D129" s="5"/>
      <c r="E129" s="5"/>
      <c r="F129" s="5"/>
      <c r="G129" s="7"/>
      <c r="H129" s="31" t="s">
        <v>94</v>
      </c>
      <c r="I129" s="167" t="s">
        <v>195</v>
      </c>
      <c r="J129" s="46">
        <v>1600</v>
      </c>
      <c r="K129" s="134">
        <v>700</v>
      </c>
      <c r="L129" s="134">
        <v>700</v>
      </c>
      <c r="M129" s="134">
        <v>100</v>
      </c>
      <c r="N129" s="43">
        <f>J129-K129-L129-M129</f>
        <v>100</v>
      </c>
      <c r="O129" s="36"/>
      <c r="P129" s="36"/>
    </row>
    <row r="130" spans="1:16" ht="26.25" customHeight="1">
      <c r="A130" s="67">
        <f t="shared" si="2"/>
        <v>115</v>
      </c>
      <c r="B130" s="50"/>
      <c r="C130" s="11"/>
      <c r="D130" s="5"/>
      <c r="E130" s="5"/>
      <c r="F130" s="5"/>
      <c r="G130" s="7"/>
      <c r="H130" s="31"/>
      <c r="I130" s="167" t="s">
        <v>133</v>
      </c>
      <c r="J130" s="46">
        <f>J129</f>
        <v>1600</v>
      </c>
      <c r="K130" s="46">
        <f>K129</f>
        <v>700</v>
      </c>
      <c r="L130" s="46">
        <f>L129</f>
        <v>700</v>
      </c>
      <c r="M130" s="46">
        <f>M129</f>
        <v>100</v>
      </c>
      <c r="N130" s="46">
        <f>N129</f>
        <v>100</v>
      </c>
      <c r="O130" s="36"/>
      <c r="P130" s="36"/>
    </row>
    <row r="131" spans="1:16" s="123" customFormat="1" ht="23.25" customHeight="1">
      <c r="A131" s="67">
        <f t="shared" si="2"/>
        <v>116</v>
      </c>
      <c r="B131" s="119" t="s">
        <v>143</v>
      </c>
      <c r="C131" s="120" t="s">
        <v>105</v>
      </c>
      <c r="D131" s="121"/>
      <c r="E131" s="121"/>
      <c r="F131" s="121"/>
      <c r="G131" s="122"/>
      <c r="H131" s="125" t="s">
        <v>95</v>
      </c>
      <c r="I131" s="163" t="s">
        <v>195</v>
      </c>
      <c r="J131" s="46">
        <v>969</v>
      </c>
      <c r="K131" s="58">
        <v>528</v>
      </c>
      <c r="L131" s="58">
        <v>305</v>
      </c>
      <c r="M131" s="58">
        <v>105</v>
      </c>
      <c r="N131" s="43">
        <f>J131-K131-L131-M131</f>
        <v>31</v>
      </c>
      <c r="O131" s="36"/>
      <c r="P131" s="36"/>
    </row>
    <row r="132" spans="1:16" s="123" customFormat="1" ht="23.25" customHeight="1">
      <c r="A132" s="67">
        <f t="shared" si="2"/>
        <v>117</v>
      </c>
      <c r="B132" s="119"/>
      <c r="C132" s="120"/>
      <c r="D132" s="121"/>
      <c r="E132" s="121"/>
      <c r="F132" s="121"/>
      <c r="G132" s="122"/>
      <c r="H132" s="125"/>
      <c r="I132" s="163" t="s">
        <v>133</v>
      </c>
      <c r="J132" s="46">
        <f>J131</f>
        <v>969</v>
      </c>
      <c r="K132" s="46">
        <f>K131</f>
        <v>528</v>
      </c>
      <c r="L132" s="46">
        <f>L131</f>
        <v>305</v>
      </c>
      <c r="M132" s="46">
        <f>M131</f>
        <v>105</v>
      </c>
      <c r="N132" s="46">
        <f>N131</f>
        <v>31</v>
      </c>
      <c r="O132" s="36"/>
      <c r="P132" s="36"/>
    </row>
    <row r="133" spans="1:16" ht="12.75">
      <c r="A133" s="67">
        <f t="shared" si="2"/>
        <v>118</v>
      </c>
      <c r="B133" s="50" t="s">
        <v>143</v>
      </c>
      <c r="C133" s="6" t="s">
        <v>24</v>
      </c>
      <c r="D133" s="5"/>
      <c r="E133" s="5"/>
      <c r="F133" s="5"/>
      <c r="G133" s="7" t="s">
        <v>23</v>
      </c>
      <c r="H133" s="5"/>
      <c r="I133" s="160" t="s">
        <v>195</v>
      </c>
      <c r="J133" s="43">
        <v>0</v>
      </c>
      <c r="K133" s="49">
        <v>0</v>
      </c>
      <c r="L133" s="49">
        <v>0</v>
      </c>
      <c r="M133" s="49">
        <v>0</v>
      </c>
      <c r="N133" s="43">
        <f>J133-K133-L133-M133</f>
        <v>0</v>
      </c>
      <c r="O133" s="36"/>
      <c r="P133" s="36"/>
    </row>
    <row r="134" spans="1:16" ht="12.75">
      <c r="A134" s="67">
        <f t="shared" si="2"/>
        <v>119</v>
      </c>
      <c r="B134" s="50"/>
      <c r="C134" s="6"/>
      <c r="D134" s="5"/>
      <c r="E134" s="5"/>
      <c r="F134" s="5"/>
      <c r="G134" s="7"/>
      <c r="H134" s="5"/>
      <c r="I134" s="160" t="s">
        <v>133</v>
      </c>
      <c r="J134" s="43">
        <v>0</v>
      </c>
      <c r="K134" s="49">
        <v>0</v>
      </c>
      <c r="L134" s="49">
        <v>0</v>
      </c>
      <c r="M134" s="49">
        <v>0</v>
      </c>
      <c r="N134" s="43">
        <v>0</v>
      </c>
      <c r="O134" s="36"/>
      <c r="P134" s="36"/>
    </row>
    <row r="135" spans="1:16" ht="12.75">
      <c r="A135" s="67">
        <f t="shared" si="2"/>
        <v>120</v>
      </c>
      <c r="B135" s="50" t="s">
        <v>143</v>
      </c>
      <c r="C135" s="6" t="s">
        <v>26</v>
      </c>
      <c r="D135" s="5"/>
      <c r="E135" s="5"/>
      <c r="F135" s="5"/>
      <c r="G135" s="7" t="s">
        <v>25</v>
      </c>
      <c r="H135" s="5"/>
      <c r="I135" s="160" t="s">
        <v>195</v>
      </c>
      <c r="J135" s="43">
        <f>J137+J139</f>
        <v>265</v>
      </c>
      <c r="K135" s="49">
        <f>K137+K139</f>
        <v>135</v>
      </c>
      <c r="L135" s="49">
        <f>L137+L139</f>
        <v>130</v>
      </c>
      <c r="M135" s="49">
        <f>M137+M139</f>
        <v>0</v>
      </c>
      <c r="N135" s="43">
        <f>J135-K135-L135-M135</f>
        <v>0</v>
      </c>
      <c r="O135" s="36"/>
      <c r="P135" s="36"/>
    </row>
    <row r="136" spans="1:16" ht="12.75">
      <c r="A136" s="67">
        <f t="shared" si="2"/>
        <v>121</v>
      </c>
      <c r="B136" s="50"/>
      <c r="C136" s="6"/>
      <c r="D136" s="5"/>
      <c r="E136" s="5"/>
      <c r="F136" s="5"/>
      <c r="G136" s="7"/>
      <c r="H136" s="5"/>
      <c r="I136" s="160" t="s">
        <v>133</v>
      </c>
      <c r="J136" s="43">
        <f>J135</f>
        <v>265</v>
      </c>
      <c r="K136" s="43">
        <f>K135</f>
        <v>135</v>
      </c>
      <c r="L136" s="43">
        <f>L135</f>
        <v>130</v>
      </c>
      <c r="M136" s="43">
        <f>M135</f>
        <v>0</v>
      </c>
      <c r="N136" s="43">
        <f>N135</f>
        <v>0</v>
      </c>
      <c r="O136" s="36"/>
      <c r="P136" s="36"/>
    </row>
    <row r="137" spans="1:16" ht="12.75">
      <c r="A137" s="67">
        <f t="shared" si="2"/>
        <v>122</v>
      </c>
      <c r="B137" s="50" t="s">
        <v>143</v>
      </c>
      <c r="C137" s="20" t="s">
        <v>121</v>
      </c>
      <c r="D137" s="5"/>
      <c r="E137" s="5"/>
      <c r="F137" s="5"/>
      <c r="G137" s="7"/>
      <c r="H137" s="5" t="s">
        <v>120</v>
      </c>
      <c r="I137" s="160" t="s">
        <v>195</v>
      </c>
      <c r="J137" s="46">
        <v>5</v>
      </c>
      <c r="K137" s="58">
        <v>5</v>
      </c>
      <c r="L137" s="58">
        <v>0</v>
      </c>
      <c r="M137" s="58">
        <v>0</v>
      </c>
      <c r="N137" s="43">
        <f>J137-K137-L137-M137</f>
        <v>0</v>
      </c>
      <c r="O137" s="36"/>
      <c r="P137" s="36"/>
    </row>
    <row r="138" spans="1:16" ht="12.75">
      <c r="A138" s="67">
        <f t="shared" si="2"/>
        <v>123</v>
      </c>
      <c r="B138" s="50"/>
      <c r="C138" s="20"/>
      <c r="D138" s="5"/>
      <c r="E138" s="5"/>
      <c r="F138" s="5"/>
      <c r="G138" s="7"/>
      <c r="H138" s="5"/>
      <c r="I138" s="160" t="s">
        <v>133</v>
      </c>
      <c r="J138" s="46">
        <v>5</v>
      </c>
      <c r="K138" s="58">
        <v>5</v>
      </c>
      <c r="L138" s="58">
        <v>0</v>
      </c>
      <c r="M138" s="58">
        <v>0</v>
      </c>
      <c r="N138" s="43">
        <v>0</v>
      </c>
      <c r="O138" s="36"/>
      <c r="P138" s="36"/>
    </row>
    <row r="139" spans="1:19" ht="12.75">
      <c r="A139" s="67">
        <f t="shared" si="2"/>
        <v>124</v>
      </c>
      <c r="B139" s="50" t="s">
        <v>143</v>
      </c>
      <c r="C139" s="20" t="s">
        <v>107</v>
      </c>
      <c r="D139" s="5"/>
      <c r="E139" s="5"/>
      <c r="F139" s="5"/>
      <c r="G139" s="7"/>
      <c r="H139" s="5" t="s">
        <v>106</v>
      </c>
      <c r="I139" s="160" t="s">
        <v>195</v>
      </c>
      <c r="J139" s="46">
        <v>260</v>
      </c>
      <c r="K139" s="58">
        <v>130</v>
      </c>
      <c r="L139" s="58">
        <v>130</v>
      </c>
      <c r="M139" s="58">
        <v>0</v>
      </c>
      <c r="N139" s="43">
        <f>J139-K139-L139-M139</f>
        <v>0</v>
      </c>
      <c r="O139" s="36"/>
      <c r="P139" s="36"/>
      <c r="S139" s="55"/>
    </row>
    <row r="140" spans="1:19" ht="12.75">
      <c r="A140" s="67">
        <f t="shared" si="2"/>
        <v>125</v>
      </c>
      <c r="B140" s="50"/>
      <c r="C140" s="20"/>
      <c r="D140" s="5"/>
      <c r="E140" s="5"/>
      <c r="F140" s="5"/>
      <c r="G140" s="7"/>
      <c r="H140" s="5"/>
      <c r="I140" s="160" t="s">
        <v>133</v>
      </c>
      <c r="J140" s="46">
        <f>J139</f>
        <v>260</v>
      </c>
      <c r="K140" s="46">
        <f>K139</f>
        <v>130</v>
      </c>
      <c r="L140" s="46">
        <f>L139</f>
        <v>130</v>
      </c>
      <c r="M140" s="46">
        <f>M139</f>
        <v>0</v>
      </c>
      <c r="N140" s="46">
        <f>N139</f>
        <v>0</v>
      </c>
      <c r="O140" s="36"/>
      <c r="P140" s="36"/>
      <c r="S140" s="55"/>
    </row>
    <row r="141" spans="1:16" ht="12.75">
      <c r="A141" s="67">
        <f t="shared" si="2"/>
        <v>126</v>
      </c>
      <c r="B141" s="168" t="s">
        <v>143</v>
      </c>
      <c r="C141" s="9" t="s">
        <v>28</v>
      </c>
      <c r="D141" s="17"/>
      <c r="E141" s="17"/>
      <c r="F141" s="17"/>
      <c r="G141" s="14" t="s">
        <v>27</v>
      </c>
      <c r="H141" s="17"/>
      <c r="I141" s="161" t="s">
        <v>195</v>
      </c>
      <c r="J141" s="169">
        <f>J143+J145</f>
        <v>503</v>
      </c>
      <c r="K141" s="170">
        <f>K143+K145</f>
        <v>335</v>
      </c>
      <c r="L141" s="170">
        <f>L143+L145</f>
        <v>95</v>
      </c>
      <c r="M141" s="170">
        <f>M143+M145</f>
        <v>47</v>
      </c>
      <c r="N141" s="169">
        <f>J141-K141-L141-M141</f>
        <v>26</v>
      </c>
      <c r="O141" s="36"/>
      <c r="P141" s="36"/>
    </row>
    <row r="142" spans="1:16" ht="12.75">
      <c r="A142" s="67">
        <f t="shared" si="2"/>
        <v>127</v>
      </c>
      <c r="B142" s="50"/>
      <c r="C142" s="6"/>
      <c r="D142" s="5"/>
      <c r="E142" s="5"/>
      <c r="F142" s="5"/>
      <c r="G142" s="7"/>
      <c r="H142" s="5"/>
      <c r="I142" s="160" t="s">
        <v>133</v>
      </c>
      <c r="J142" s="43">
        <f>J141</f>
        <v>503</v>
      </c>
      <c r="K142" s="43">
        <f>K141</f>
        <v>335</v>
      </c>
      <c r="L142" s="43">
        <f>L141</f>
        <v>95</v>
      </c>
      <c r="M142" s="43">
        <f>M141</f>
        <v>47</v>
      </c>
      <c r="N142" s="43">
        <f>N141</f>
        <v>26</v>
      </c>
      <c r="O142" s="36"/>
      <c r="P142" s="36"/>
    </row>
    <row r="143" spans="1:16" ht="12.75">
      <c r="A143" s="67">
        <f t="shared" si="2"/>
        <v>128</v>
      </c>
      <c r="B143" s="50" t="s">
        <v>143</v>
      </c>
      <c r="C143" s="18" t="s">
        <v>30</v>
      </c>
      <c r="D143" s="5"/>
      <c r="E143" s="5"/>
      <c r="F143" s="5"/>
      <c r="G143" s="7"/>
      <c r="H143" s="5" t="s">
        <v>29</v>
      </c>
      <c r="I143" s="160" t="s">
        <v>195</v>
      </c>
      <c r="J143" s="46">
        <v>43</v>
      </c>
      <c r="K143" s="58">
        <v>15</v>
      </c>
      <c r="L143" s="58">
        <v>15</v>
      </c>
      <c r="M143" s="58">
        <v>13</v>
      </c>
      <c r="N143" s="43">
        <f>J143-K143-L143-M143</f>
        <v>0</v>
      </c>
      <c r="O143" s="36"/>
      <c r="P143" s="36"/>
    </row>
    <row r="144" spans="1:16" ht="12.75">
      <c r="A144" s="67">
        <f t="shared" si="2"/>
        <v>129</v>
      </c>
      <c r="B144" s="50"/>
      <c r="C144" s="18"/>
      <c r="D144" s="5"/>
      <c r="E144" s="5"/>
      <c r="F144" s="5"/>
      <c r="G144" s="7"/>
      <c r="H144" s="5"/>
      <c r="I144" s="160" t="s">
        <v>133</v>
      </c>
      <c r="J144" s="46">
        <f>J143</f>
        <v>43</v>
      </c>
      <c r="K144" s="46">
        <f>K143</f>
        <v>15</v>
      </c>
      <c r="L144" s="46">
        <f>L143</f>
        <v>15</v>
      </c>
      <c r="M144" s="46">
        <f>M143</f>
        <v>13</v>
      </c>
      <c r="N144" s="46">
        <f>N143</f>
        <v>0</v>
      </c>
      <c r="O144" s="36"/>
      <c r="P144" s="36"/>
    </row>
    <row r="145" spans="1:16" ht="12.75">
      <c r="A145" s="67">
        <f t="shared" si="2"/>
        <v>130</v>
      </c>
      <c r="B145" s="168" t="s">
        <v>143</v>
      </c>
      <c r="C145" s="21" t="s">
        <v>32</v>
      </c>
      <c r="D145" s="17"/>
      <c r="E145" s="17"/>
      <c r="F145" s="17"/>
      <c r="G145" s="14"/>
      <c r="H145" s="17" t="s">
        <v>31</v>
      </c>
      <c r="I145" s="161" t="s">
        <v>195</v>
      </c>
      <c r="J145" s="171">
        <v>460</v>
      </c>
      <c r="K145" s="172">
        <v>320</v>
      </c>
      <c r="L145" s="172">
        <v>80</v>
      </c>
      <c r="M145" s="172">
        <v>34</v>
      </c>
      <c r="N145" s="169">
        <f>J145-K145-L145-M145</f>
        <v>26</v>
      </c>
      <c r="O145" s="36"/>
      <c r="P145" s="36"/>
    </row>
    <row r="146" spans="1:16" ht="12.75">
      <c r="A146" s="67">
        <f aca="true" t="shared" si="3" ref="A146:A196">A145+1</f>
        <v>131</v>
      </c>
      <c r="B146" s="50"/>
      <c r="C146" s="18"/>
      <c r="D146" s="5"/>
      <c r="E146" s="5"/>
      <c r="F146" s="5"/>
      <c r="G146" s="7"/>
      <c r="H146" s="5"/>
      <c r="I146" s="160" t="s">
        <v>133</v>
      </c>
      <c r="J146" s="46">
        <f>J145</f>
        <v>460</v>
      </c>
      <c r="K146" s="46">
        <f>K145</f>
        <v>320</v>
      </c>
      <c r="L146" s="46">
        <f>L145</f>
        <v>80</v>
      </c>
      <c r="M146" s="46">
        <f>M145</f>
        <v>34</v>
      </c>
      <c r="N146" s="46">
        <f>N145</f>
        <v>26</v>
      </c>
      <c r="O146" s="36"/>
      <c r="P146" s="36"/>
    </row>
    <row r="147" spans="1:16" ht="14.25" customHeight="1">
      <c r="A147" s="67">
        <f t="shared" si="3"/>
        <v>132</v>
      </c>
      <c r="B147" s="50" t="s">
        <v>143</v>
      </c>
      <c r="C147" s="6" t="s">
        <v>38</v>
      </c>
      <c r="D147" s="5"/>
      <c r="E147" s="5"/>
      <c r="F147" s="5"/>
      <c r="G147" s="7" t="s">
        <v>33</v>
      </c>
      <c r="H147" s="5"/>
      <c r="I147" s="160" t="s">
        <v>195</v>
      </c>
      <c r="J147" s="43">
        <v>15</v>
      </c>
      <c r="K147" s="49">
        <v>9</v>
      </c>
      <c r="L147" s="49">
        <v>6</v>
      </c>
      <c r="M147" s="49">
        <v>0</v>
      </c>
      <c r="N147" s="43">
        <f>J147-K147-L147-M147</f>
        <v>0</v>
      </c>
      <c r="O147" s="36"/>
      <c r="P147" s="36"/>
    </row>
    <row r="148" spans="1:16" ht="14.25" customHeight="1">
      <c r="A148" s="67">
        <f t="shared" si="3"/>
        <v>133</v>
      </c>
      <c r="B148" s="50"/>
      <c r="C148" s="6"/>
      <c r="D148" s="5"/>
      <c r="E148" s="5"/>
      <c r="F148" s="5"/>
      <c r="G148" s="7"/>
      <c r="H148" s="5"/>
      <c r="I148" s="160" t="s">
        <v>133</v>
      </c>
      <c r="J148" s="43">
        <v>15</v>
      </c>
      <c r="K148" s="49">
        <v>9</v>
      </c>
      <c r="L148" s="49">
        <v>6</v>
      </c>
      <c r="M148" s="49">
        <v>0</v>
      </c>
      <c r="N148" s="43">
        <v>0</v>
      </c>
      <c r="O148" s="36"/>
      <c r="P148" s="36"/>
    </row>
    <row r="149" spans="1:16" ht="12.75">
      <c r="A149" s="67">
        <f t="shared" si="3"/>
        <v>134</v>
      </c>
      <c r="B149" s="168" t="s">
        <v>143</v>
      </c>
      <c r="C149" s="9" t="s">
        <v>39</v>
      </c>
      <c r="D149" s="17"/>
      <c r="E149" s="17"/>
      <c r="F149" s="17"/>
      <c r="G149" s="14" t="s">
        <v>34</v>
      </c>
      <c r="H149" s="17"/>
      <c r="I149" s="161" t="s">
        <v>195</v>
      </c>
      <c r="J149" s="169">
        <v>577</v>
      </c>
      <c r="K149" s="170">
        <v>165</v>
      </c>
      <c r="L149" s="170">
        <v>357</v>
      </c>
      <c r="M149" s="170">
        <v>55</v>
      </c>
      <c r="N149" s="169">
        <f>J149-K149-L149-M149</f>
        <v>0</v>
      </c>
      <c r="O149" s="36"/>
      <c r="P149" s="36"/>
    </row>
    <row r="150" spans="1:16" ht="12.75">
      <c r="A150" s="67">
        <f t="shared" si="3"/>
        <v>135</v>
      </c>
      <c r="B150" s="50"/>
      <c r="C150" s="6"/>
      <c r="D150" s="5"/>
      <c r="E150" s="5"/>
      <c r="F150" s="5"/>
      <c r="G150" s="7"/>
      <c r="H150" s="5"/>
      <c r="I150" s="160" t="s">
        <v>133</v>
      </c>
      <c r="J150" s="43">
        <f>J149</f>
        <v>577</v>
      </c>
      <c r="K150" s="43">
        <f>K149</f>
        <v>165</v>
      </c>
      <c r="L150" s="43">
        <f>L149</f>
        <v>357</v>
      </c>
      <c r="M150" s="43">
        <f>M149</f>
        <v>55</v>
      </c>
      <c r="N150" s="43">
        <f>N149</f>
        <v>0</v>
      </c>
      <c r="O150" s="36"/>
      <c r="P150" s="36"/>
    </row>
    <row r="151" spans="1:16" ht="12.75">
      <c r="A151" s="67">
        <f t="shared" si="3"/>
        <v>136</v>
      </c>
      <c r="B151" s="50" t="s">
        <v>143</v>
      </c>
      <c r="C151" s="6" t="s">
        <v>40</v>
      </c>
      <c r="D151" s="5"/>
      <c r="E151" s="5"/>
      <c r="F151" s="5"/>
      <c r="G151" s="7" t="s">
        <v>35</v>
      </c>
      <c r="H151" s="5"/>
      <c r="I151" s="160" t="s">
        <v>195</v>
      </c>
      <c r="J151" s="194">
        <v>238</v>
      </c>
      <c r="K151" s="195">
        <v>120</v>
      </c>
      <c r="L151" s="195">
        <v>115</v>
      </c>
      <c r="M151" s="195">
        <v>2</v>
      </c>
      <c r="N151" s="194">
        <f>J151-K151-L151-M151</f>
        <v>1</v>
      </c>
      <c r="O151" s="36"/>
      <c r="P151" s="36"/>
    </row>
    <row r="152" spans="1:16" ht="12.75">
      <c r="A152" s="67">
        <f t="shared" si="3"/>
        <v>137</v>
      </c>
      <c r="B152" s="50"/>
      <c r="C152" s="6"/>
      <c r="D152" s="5"/>
      <c r="E152" s="5"/>
      <c r="F152" s="5"/>
      <c r="G152" s="7"/>
      <c r="H152" s="5"/>
      <c r="I152" s="160" t="s">
        <v>133</v>
      </c>
      <c r="J152" s="43">
        <f>J151</f>
        <v>238</v>
      </c>
      <c r="K152" s="43">
        <f>K151</f>
        <v>120</v>
      </c>
      <c r="L152" s="43">
        <f>L151</f>
        <v>115</v>
      </c>
      <c r="M152" s="43">
        <f>M151</f>
        <v>2</v>
      </c>
      <c r="N152" s="43">
        <f>N151</f>
        <v>1</v>
      </c>
      <c r="O152" s="36"/>
      <c r="P152" s="36"/>
    </row>
    <row r="153" spans="1:16" s="123" customFormat="1" ht="12.75">
      <c r="A153" s="67">
        <f t="shared" si="3"/>
        <v>138</v>
      </c>
      <c r="B153" s="119" t="s">
        <v>143</v>
      </c>
      <c r="C153" s="124" t="s">
        <v>41</v>
      </c>
      <c r="D153" s="121"/>
      <c r="E153" s="121"/>
      <c r="F153" s="121"/>
      <c r="G153" s="122" t="s">
        <v>36</v>
      </c>
      <c r="H153" s="121"/>
      <c r="I153" s="162" t="s">
        <v>195</v>
      </c>
      <c r="J153" s="43">
        <v>244</v>
      </c>
      <c r="K153" s="49">
        <v>238</v>
      </c>
      <c r="L153" s="49">
        <v>6</v>
      </c>
      <c r="M153" s="49">
        <v>0</v>
      </c>
      <c r="N153" s="43">
        <f>J153-K153-L153-M153</f>
        <v>0</v>
      </c>
      <c r="O153" s="36"/>
      <c r="P153" s="36"/>
    </row>
    <row r="154" spans="1:16" s="123" customFormat="1" ht="12.75">
      <c r="A154" s="67">
        <f t="shared" si="3"/>
        <v>139</v>
      </c>
      <c r="B154" s="119"/>
      <c r="C154" s="124"/>
      <c r="D154" s="121"/>
      <c r="E154" s="121"/>
      <c r="F154" s="121"/>
      <c r="G154" s="122"/>
      <c r="H154" s="121"/>
      <c r="I154" s="162" t="s">
        <v>133</v>
      </c>
      <c r="J154" s="43">
        <f>J153</f>
        <v>244</v>
      </c>
      <c r="K154" s="43">
        <f>K153</f>
        <v>238</v>
      </c>
      <c r="L154" s="43">
        <f>L153</f>
        <v>6</v>
      </c>
      <c r="M154" s="43">
        <f>M153</f>
        <v>0</v>
      </c>
      <c r="N154" s="43">
        <f>N153</f>
        <v>0</v>
      </c>
      <c r="O154" s="36"/>
      <c r="P154" s="36"/>
    </row>
    <row r="155" spans="1:16" ht="12.75">
      <c r="A155" s="67">
        <f t="shared" si="3"/>
        <v>140</v>
      </c>
      <c r="B155" s="168" t="s">
        <v>143</v>
      </c>
      <c r="C155" s="37" t="s">
        <v>128</v>
      </c>
      <c r="D155" s="17"/>
      <c r="E155" s="17"/>
      <c r="F155" s="17"/>
      <c r="G155" s="14" t="s">
        <v>130</v>
      </c>
      <c r="H155" s="17"/>
      <c r="I155" s="161" t="s">
        <v>195</v>
      </c>
      <c r="J155" s="169">
        <v>70</v>
      </c>
      <c r="K155" s="170">
        <v>40</v>
      </c>
      <c r="L155" s="170">
        <v>30</v>
      </c>
      <c r="M155" s="170">
        <v>0</v>
      </c>
      <c r="N155" s="169">
        <f>J155-K155-L155-M155</f>
        <v>0</v>
      </c>
      <c r="O155" s="36"/>
      <c r="P155" s="36"/>
    </row>
    <row r="156" spans="1:16" ht="12.75">
      <c r="A156" s="67">
        <f t="shared" si="3"/>
        <v>141</v>
      </c>
      <c r="B156" s="50"/>
      <c r="C156" s="173"/>
      <c r="D156" s="5"/>
      <c r="E156" s="5"/>
      <c r="F156" s="5"/>
      <c r="G156" s="7"/>
      <c r="H156" s="5"/>
      <c r="I156" s="160" t="s">
        <v>133</v>
      </c>
      <c r="J156" s="43">
        <f>J155</f>
        <v>70</v>
      </c>
      <c r="K156" s="43">
        <f>K155</f>
        <v>40</v>
      </c>
      <c r="L156" s="43">
        <f>L155</f>
        <v>30</v>
      </c>
      <c r="M156" s="43">
        <f>M155</f>
        <v>0</v>
      </c>
      <c r="N156" s="43">
        <f>N155</f>
        <v>0</v>
      </c>
      <c r="O156" s="36"/>
      <c r="P156" s="36"/>
    </row>
    <row r="157" spans="1:16" ht="12.75">
      <c r="A157" s="67">
        <f t="shared" si="3"/>
        <v>142</v>
      </c>
      <c r="B157" s="50" t="s">
        <v>143</v>
      </c>
      <c r="C157" s="6" t="s">
        <v>42</v>
      </c>
      <c r="D157" s="5"/>
      <c r="E157" s="5"/>
      <c r="F157" s="5"/>
      <c r="G157" s="7" t="s">
        <v>37</v>
      </c>
      <c r="H157" s="5"/>
      <c r="I157" s="160" t="s">
        <v>195</v>
      </c>
      <c r="J157" s="43">
        <f>J159+J161+J163</f>
        <v>892</v>
      </c>
      <c r="K157" s="49">
        <f>K159+K161+K163</f>
        <v>547</v>
      </c>
      <c r="L157" s="49">
        <f>L159+L161+L163</f>
        <v>181</v>
      </c>
      <c r="M157" s="49">
        <f>M159+M161+M163</f>
        <v>131</v>
      </c>
      <c r="N157" s="43">
        <f>J157-K157-L157-M157</f>
        <v>33</v>
      </c>
      <c r="O157" s="36"/>
      <c r="P157" s="36"/>
    </row>
    <row r="158" spans="1:16" ht="12.75">
      <c r="A158" s="67">
        <f t="shared" si="3"/>
        <v>143</v>
      </c>
      <c r="B158" s="50"/>
      <c r="C158" s="6"/>
      <c r="D158" s="5"/>
      <c r="E158" s="5"/>
      <c r="F158" s="5"/>
      <c r="G158" s="7"/>
      <c r="H158" s="5"/>
      <c r="I158" s="160" t="s">
        <v>133</v>
      </c>
      <c r="J158" s="43">
        <f>J157</f>
        <v>892</v>
      </c>
      <c r="K158" s="43">
        <f>K157</f>
        <v>547</v>
      </c>
      <c r="L158" s="43">
        <f>L157</f>
        <v>181</v>
      </c>
      <c r="M158" s="43">
        <f>M157</f>
        <v>131</v>
      </c>
      <c r="N158" s="43">
        <f>N157</f>
        <v>33</v>
      </c>
      <c r="O158" s="36"/>
      <c r="P158" s="36"/>
    </row>
    <row r="159" spans="1:16" ht="14.25" customHeight="1">
      <c r="A159" s="67">
        <f t="shared" si="3"/>
        <v>144</v>
      </c>
      <c r="B159" s="50" t="s">
        <v>143</v>
      </c>
      <c r="C159" s="51" t="s">
        <v>111</v>
      </c>
      <c r="D159" s="5"/>
      <c r="E159" s="5"/>
      <c r="F159" s="5"/>
      <c r="G159" s="7"/>
      <c r="H159" s="52" t="s">
        <v>108</v>
      </c>
      <c r="I159" s="178" t="s">
        <v>195</v>
      </c>
      <c r="J159" s="46">
        <v>227</v>
      </c>
      <c r="K159" s="58">
        <v>205</v>
      </c>
      <c r="L159" s="58">
        <v>11</v>
      </c>
      <c r="M159" s="58">
        <v>6</v>
      </c>
      <c r="N159" s="43">
        <f>J159-K159-L159-M159</f>
        <v>5</v>
      </c>
      <c r="O159" s="36"/>
      <c r="P159" s="36"/>
    </row>
    <row r="160" spans="1:16" ht="14.25" customHeight="1">
      <c r="A160" s="67">
        <f t="shared" si="3"/>
        <v>145</v>
      </c>
      <c r="B160" s="50"/>
      <c r="C160" s="51"/>
      <c r="D160" s="5"/>
      <c r="E160" s="5"/>
      <c r="F160" s="5"/>
      <c r="G160" s="7"/>
      <c r="H160" s="52"/>
      <c r="I160" s="178" t="s">
        <v>133</v>
      </c>
      <c r="J160" s="46">
        <f>J159</f>
        <v>227</v>
      </c>
      <c r="K160" s="46">
        <f>K159</f>
        <v>205</v>
      </c>
      <c r="L160" s="46">
        <f>L159</f>
        <v>11</v>
      </c>
      <c r="M160" s="46">
        <f>M159</f>
        <v>6</v>
      </c>
      <c r="N160" s="46">
        <f>N159</f>
        <v>5</v>
      </c>
      <c r="O160" s="36"/>
      <c r="P160" s="36"/>
    </row>
    <row r="161" spans="1:16" ht="12.75">
      <c r="A161" s="67">
        <f t="shared" si="3"/>
        <v>146</v>
      </c>
      <c r="B161" s="168" t="s">
        <v>143</v>
      </c>
      <c r="C161" s="22" t="s">
        <v>112</v>
      </c>
      <c r="D161" s="17"/>
      <c r="E161" s="17"/>
      <c r="F161" s="17"/>
      <c r="G161" s="14"/>
      <c r="H161" s="23" t="s">
        <v>109</v>
      </c>
      <c r="I161" s="179" t="s">
        <v>195</v>
      </c>
      <c r="J161" s="171">
        <v>300</v>
      </c>
      <c r="K161" s="172">
        <v>112</v>
      </c>
      <c r="L161" s="172">
        <v>85</v>
      </c>
      <c r="M161" s="172">
        <v>75</v>
      </c>
      <c r="N161" s="169">
        <f>J161-K161-L161-M161</f>
        <v>28</v>
      </c>
      <c r="O161" s="36"/>
      <c r="P161" s="36"/>
    </row>
    <row r="162" spans="1:16" ht="12.75">
      <c r="A162" s="67">
        <f t="shared" si="3"/>
        <v>147</v>
      </c>
      <c r="B162" s="50"/>
      <c r="C162" s="174"/>
      <c r="D162" s="5"/>
      <c r="E162" s="5"/>
      <c r="F162" s="5"/>
      <c r="G162" s="7"/>
      <c r="H162" s="25"/>
      <c r="I162" s="180" t="s">
        <v>133</v>
      </c>
      <c r="J162" s="46">
        <f>J161</f>
        <v>300</v>
      </c>
      <c r="K162" s="46">
        <f>K161</f>
        <v>112</v>
      </c>
      <c r="L162" s="46">
        <f>L161</f>
        <v>85</v>
      </c>
      <c r="M162" s="46">
        <f>M161</f>
        <v>75</v>
      </c>
      <c r="N162" s="46">
        <f>N161</f>
        <v>28</v>
      </c>
      <c r="O162" s="36"/>
      <c r="P162" s="36"/>
    </row>
    <row r="163" spans="1:18" ht="12.75">
      <c r="A163" s="67">
        <f t="shared" si="3"/>
        <v>148</v>
      </c>
      <c r="B163" s="50" t="s">
        <v>143</v>
      </c>
      <c r="C163" s="24" t="s">
        <v>113</v>
      </c>
      <c r="D163" s="5"/>
      <c r="E163" s="5"/>
      <c r="F163" s="5"/>
      <c r="G163" s="7"/>
      <c r="H163" s="25" t="s">
        <v>110</v>
      </c>
      <c r="I163" s="180" t="s">
        <v>195</v>
      </c>
      <c r="J163" s="46">
        <v>365</v>
      </c>
      <c r="K163" s="58">
        <v>230</v>
      </c>
      <c r="L163" s="58">
        <v>85</v>
      </c>
      <c r="M163" s="58">
        <v>50</v>
      </c>
      <c r="N163" s="43">
        <f>J163-K163-L163-M163</f>
        <v>0</v>
      </c>
      <c r="O163" s="36"/>
      <c r="P163" s="36"/>
      <c r="Q163" s="128"/>
      <c r="R163" s="128"/>
    </row>
    <row r="164" spans="1:18" ht="12.75">
      <c r="A164" s="67">
        <f t="shared" si="3"/>
        <v>149</v>
      </c>
      <c r="B164" s="50"/>
      <c r="C164" s="24"/>
      <c r="D164" s="5"/>
      <c r="E164" s="5"/>
      <c r="F164" s="5"/>
      <c r="G164" s="7"/>
      <c r="H164" s="25"/>
      <c r="I164" s="180" t="s">
        <v>133</v>
      </c>
      <c r="J164" s="46">
        <f>J163</f>
        <v>365</v>
      </c>
      <c r="K164" s="46">
        <f>K163</f>
        <v>230</v>
      </c>
      <c r="L164" s="46">
        <f>L163</f>
        <v>85</v>
      </c>
      <c r="M164" s="46">
        <f>M163</f>
        <v>50</v>
      </c>
      <c r="N164" s="46">
        <f>N163</f>
        <v>0</v>
      </c>
      <c r="O164" s="36"/>
      <c r="P164" s="36"/>
      <c r="Q164" s="128"/>
      <c r="R164" s="128"/>
    </row>
    <row r="165" spans="1:16" ht="12.75">
      <c r="A165" s="67">
        <f t="shared" si="3"/>
        <v>150</v>
      </c>
      <c r="B165" s="168" t="s">
        <v>143</v>
      </c>
      <c r="C165" s="12">
        <v>55</v>
      </c>
      <c r="D165" s="17"/>
      <c r="E165" s="17"/>
      <c r="F165" s="14" t="s">
        <v>182</v>
      </c>
      <c r="G165" s="17"/>
      <c r="H165" s="17"/>
      <c r="I165" s="161" t="s">
        <v>195</v>
      </c>
      <c r="J165" s="169">
        <v>14700</v>
      </c>
      <c r="K165" s="170">
        <f>K166</f>
        <v>4532</v>
      </c>
      <c r="L165" s="170">
        <v>3700</v>
      </c>
      <c r="M165" s="170">
        <f>M167</f>
        <v>3400</v>
      </c>
      <c r="N165" s="169">
        <f>J165-K165-L165-M165</f>
        <v>3068</v>
      </c>
      <c r="O165" s="36"/>
      <c r="P165" s="36"/>
    </row>
    <row r="166" spans="1:16" ht="12.75">
      <c r="A166" s="67">
        <f t="shared" si="3"/>
        <v>151</v>
      </c>
      <c r="B166" s="50"/>
      <c r="C166" s="19"/>
      <c r="D166" s="5"/>
      <c r="E166" s="5"/>
      <c r="F166" s="7"/>
      <c r="G166" s="5"/>
      <c r="H166" s="5"/>
      <c r="I166" s="160" t="s">
        <v>133</v>
      </c>
      <c r="J166" s="43">
        <v>14700</v>
      </c>
      <c r="K166" s="43">
        <f>K167</f>
        <v>4532</v>
      </c>
      <c r="L166" s="43">
        <v>3700</v>
      </c>
      <c r="M166" s="43">
        <f>M165</f>
        <v>3400</v>
      </c>
      <c r="N166" s="43">
        <f>N165</f>
        <v>3068</v>
      </c>
      <c r="O166" s="36"/>
      <c r="P166" s="36"/>
    </row>
    <row r="167" spans="1:16" ht="25.5" customHeight="1">
      <c r="A167" s="67">
        <f t="shared" si="3"/>
        <v>152</v>
      </c>
      <c r="B167" s="50" t="s">
        <v>143</v>
      </c>
      <c r="C167" s="19" t="s">
        <v>85</v>
      </c>
      <c r="D167" s="5"/>
      <c r="E167" s="5"/>
      <c r="F167" s="5"/>
      <c r="G167" s="7"/>
      <c r="H167" s="31" t="s">
        <v>84</v>
      </c>
      <c r="I167" s="167" t="s">
        <v>195</v>
      </c>
      <c r="J167" s="46">
        <v>14700</v>
      </c>
      <c r="K167" s="58">
        <v>4532</v>
      </c>
      <c r="L167" s="58">
        <v>3700</v>
      </c>
      <c r="M167" s="58">
        <v>3400</v>
      </c>
      <c r="N167" s="43">
        <f>J167-K167-L167-M167</f>
        <v>3068</v>
      </c>
      <c r="O167" s="36"/>
      <c r="P167" s="36"/>
    </row>
    <row r="168" spans="1:16" ht="25.5" customHeight="1">
      <c r="A168" s="67">
        <f t="shared" si="3"/>
        <v>153</v>
      </c>
      <c r="B168" s="50"/>
      <c r="C168" s="19"/>
      <c r="D168" s="5"/>
      <c r="E168" s="5"/>
      <c r="F168" s="5"/>
      <c r="G168" s="7"/>
      <c r="H168" s="31"/>
      <c r="I168" s="167" t="s">
        <v>133</v>
      </c>
      <c r="J168" s="46">
        <f>J167</f>
        <v>14700</v>
      </c>
      <c r="K168" s="46">
        <v>4532</v>
      </c>
      <c r="L168" s="46">
        <f>L167</f>
        <v>3700</v>
      </c>
      <c r="M168" s="46">
        <f>M167</f>
        <v>3400</v>
      </c>
      <c r="N168" s="46">
        <f>N167</f>
        <v>3068</v>
      </c>
      <c r="O168" s="36"/>
      <c r="P168" s="36"/>
    </row>
    <row r="169" spans="1:16" ht="22.5" customHeight="1">
      <c r="A169" s="67">
        <f t="shared" si="3"/>
        <v>154</v>
      </c>
      <c r="B169" s="168" t="s">
        <v>143</v>
      </c>
      <c r="C169" s="12" t="s">
        <v>122</v>
      </c>
      <c r="D169" s="17"/>
      <c r="E169" s="17"/>
      <c r="F169" s="17"/>
      <c r="G169" s="17"/>
      <c r="H169" s="32" t="s">
        <v>129</v>
      </c>
      <c r="I169" s="181" t="s">
        <v>195</v>
      </c>
      <c r="J169" s="171">
        <v>14700</v>
      </c>
      <c r="K169" s="172">
        <v>4532</v>
      </c>
      <c r="L169" s="172">
        <v>3700</v>
      </c>
      <c r="M169" s="172">
        <v>3400</v>
      </c>
      <c r="N169" s="169">
        <f>J169-K169-L169-M169</f>
        <v>3068</v>
      </c>
      <c r="O169" s="36"/>
      <c r="P169" s="36"/>
    </row>
    <row r="170" spans="1:16" ht="22.5" customHeight="1">
      <c r="A170" s="67">
        <f t="shared" si="3"/>
        <v>155</v>
      </c>
      <c r="B170" s="50"/>
      <c r="C170" s="19"/>
      <c r="D170" s="5"/>
      <c r="E170" s="5"/>
      <c r="F170" s="5"/>
      <c r="G170" s="5"/>
      <c r="H170" s="31"/>
      <c r="I170" s="167" t="s">
        <v>133</v>
      </c>
      <c r="J170" s="46">
        <f>J169</f>
        <v>14700</v>
      </c>
      <c r="K170" s="46">
        <v>4532</v>
      </c>
      <c r="L170" s="46">
        <f>L169</f>
        <v>3700</v>
      </c>
      <c r="M170" s="46">
        <f>M169</f>
        <v>3400</v>
      </c>
      <c r="N170" s="46">
        <f>N169</f>
        <v>3068</v>
      </c>
      <c r="O170" s="36"/>
      <c r="P170" s="36"/>
    </row>
    <row r="171" spans="1:16" ht="22.5" customHeight="1">
      <c r="A171" s="67">
        <f t="shared" si="3"/>
        <v>156</v>
      </c>
      <c r="B171" s="191" t="s">
        <v>143</v>
      </c>
      <c r="C171" s="12">
        <v>58</v>
      </c>
      <c r="D171" s="7"/>
      <c r="E171" s="7"/>
      <c r="F171" s="7"/>
      <c r="G171" s="7"/>
      <c r="H171" s="150" t="s">
        <v>211</v>
      </c>
      <c r="I171" s="164" t="s">
        <v>195</v>
      </c>
      <c r="J171" s="43">
        <v>7159</v>
      </c>
      <c r="K171" s="43">
        <v>0</v>
      </c>
      <c r="L171" s="43">
        <f>L173</f>
        <v>2387</v>
      </c>
      <c r="M171" s="43">
        <f>M173</f>
        <v>2387</v>
      </c>
      <c r="N171" s="43">
        <f>J171-K171-L171-M171</f>
        <v>2385</v>
      </c>
      <c r="O171" s="36"/>
      <c r="P171" s="36"/>
    </row>
    <row r="172" spans="1:16" ht="22.5" customHeight="1">
      <c r="A172" s="67">
        <f t="shared" si="3"/>
        <v>157</v>
      </c>
      <c r="B172" s="50"/>
      <c r="C172" s="19"/>
      <c r="D172" s="5"/>
      <c r="E172" s="5"/>
      <c r="F172" s="5"/>
      <c r="G172" s="5"/>
      <c r="H172" s="31"/>
      <c r="I172" s="167" t="s">
        <v>133</v>
      </c>
      <c r="J172" s="46">
        <f>J171</f>
        <v>7159</v>
      </c>
      <c r="K172" s="46">
        <v>0</v>
      </c>
      <c r="L172" s="46">
        <f>L171</f>
        <v>2387</v>
      </c>
      <c r="M172" s="46">
        <f>M171</f>
        <v>2387</v>
      </c>
      <c r="N172" s="46">
        <f>N171</f>
        <v>2385</v>
      </c>
      <c r="O172" s="36"/>
      <c r="P172" s="36"/>
    </row>
    <row r="173" spans="1:16" ht="22.5" customHeight="1">
      <c r="A173" s="67">
        <f t="shared" si="3"/>
        <v>158</v>
      </c>
      <c r="B173" s="50" t="s">
        <v>143</v>
      </c>
      <c r="C173" s="19">
        <v>58.02</v>
      </c>
      <c r="D173" s="5"/>
      <c r="E173" s="5"/>
      <c r="F173" s="5"/>
      <c r="G173" s="5"/>
      <c r="H173" s="190" t="s">
        <v>212</v>
      </c>
      <c r="I173" s="167" t="s">
        <v>195</v>
      </c>
      <c r="J173" s="46">
        <v>7159</v>
      </c>
      <c r="K173" s="46">
        <v>0</v>
      </c>
      <c r="L173" s="46">
        <f>L175+L177</f>
        <v>2387</v>
      </c>
      <c r="M173" s="46">
        <f>M175+M177</f>
        <v>2387</v>
      </c>
      <c r="N173" s="46">
        <f>N175+N177</f>
        <v>2385</v>
      </c>
      <c r="O173" s="36"/>
      <c r="P173" s="36"/>
    </row>
    <row r="174" spans="1:16" ht="22.5" customHeight="1">
      <c r="A174" s="67">
        <f t="shared" si="3"/>
        <v>159</v>
      </c>
      <c r="B174" s="50"/>
      <c r="C174" s="19"/>
      <c r="D174" s="5"/>
      <c r="E174" s="5"/>
      <c r="F174" s="5"/>
      <c r="G174" s="5"/>
      <c r="H174" s="31"/>
      <c r="I174" s="167" t="s">
        <v>133</v>
      </c>
      <c r="J174" s="46">
        <f>J173</f>
        <v>7159</v>
      </c>
      <c r="K174" s="46">
        <v>0</v>
      </c>
      <c r="L174" s="46">
        <f>L173</f>
        <v>2387</v>
      </c>
      <c r="M174" s="46">
        <f>M173</f>
        <v>2387</v>
      </c>
      <c r="N174" s="46">
        <f>N173</f>
        <v>2385</v>
      </c>
      <c r="O174" s="36"/>
      <c r="P174" s="36"/>
    </row>
    <row r="175" spans="1:16" ht="22.5" customHeight="1">
      <c r="A175" s="67">
        <f t="shared" si="3"/>
        <v>160</v>
      </c>
      <c r="B175" s="50" t="s">
        <v>143</v>
      </c>
      <c r="C175" s="12" t="s">
        <v>213</v>
      </c>
      <c r="D175" s="5"/>
      <c r="E175" s="5"/>
      <c r="F175" s="5"/>
      <c r="G175" s="5"/>
      <c r="H175" s="190" t="s">
        <v>214</v>
      </c>
      <c r="I175" s="167" t="s">
        <v>195</v>
      </c>
      <c r="J175" s="46">
        <v>1145</v>
      </c>
      <c r="K175" s="46">
        <v>0</v>
      </c>
      <c r="L175" s="46">
        <v>382</v>
      </c>
      <c r="M175" s="46">
        <v>382</v>
      </c>
      <c r="N175" s="46">
        <f>J175-K175-L175-M175</f>
        <v>381</v>
      </c>
      <c r="O175" s="36"/>
      <c r="P175" s="36"/>
    </row>
    <row r="176" spans="1:16" ht="22.5" customHeight="1">
      <c r="A176" s="67">
        <f t="shared" si="3"/>
        <v>161</v>
      </c>
      <c r="B176" s="50"/>
      <c r="C176" s="19"/>
      <c r="D176" s="5"/>
      <c r="E176" s="5"/>
      <c r="F176" s="5"/>
      <c r="G176" s="5"/>
      <c r="H176" s="31"/>
      <c r="I176" s="167" t="s">
        <v>133</v>
      </c>
      <c r="J176" s="46">
        <f>J175</f>
        <v>1145</v>
      </c>
      <c r="K176" s="46">
        <v>0</v>
      </c>
      <c r="L176" s="46">
        <f>L175</f>
        <v>382</v>
      </c>
      <c r="M176" s="46">
        <f>M175</f>
        <v>382</v>
      </c>
      <c r="N176" s="46">
        <f>N175</f>
        <v>381</v>
      </c>
      <c r="O176" s="36"/>
      <c r="P176" s="36"/>
    </row>
    <row r="177" spans="1:16" ht="22.5" customHeight="1">
      <c r="A177" s="67">
        <f t="shared" si="3"/>
        <v>162</v>
      </c>
      <c r="B177" s="168" t="s">
        <v>143</v>
      </c>
      <c r="C177" s="12" t="s">
        <v>215</v>
      </c>
      <c r="D177" s="5"/>
      <c r="E177" s="5"/>
      <c r="F177" s="5"/>
      <c r="G177" s="5"/>
      <c r="H177" s="190" t="s">
        <v>216</v>
      </c>
      <c r="I177" s="167" t="s">
        <v>195</v>
      </c>
      <c r="J177" s="46">
        <v>6014</v>
      </c>
      <c r="K177" s="46">
        <v>0</v>
      </c>
      <c r="L177" s="46">
        <v>2005</v>
      </c>
      <c r="M177" s="46">
        <v>2005</v>
      </c>
      <c r="N177" s="46">
        <f>J177-K177-L177-M177</f>
        <v>2004</v>
      </c>
      <c r="O177" s="36"/>
      <c r="P177" s="36"/>
    </row>
    <row r="178" spans="1:16" ht="22.5" customHeight="1">
      <c r="A178" s="67">
        <f t="shared" si="3"/>
        <v>163</v>
      </c>
      <c r="B178" s="50"/>
      <c r="C178" s="19"/>
      <c r="D178" s="5"/>
      <c r="E178" s="5"/>
      <c r="F178" s="5"/>
      <c r="G178" s="5"/>
      <c r="H178" s="31"/>
      <c r="I178" s="167" t="s">
        <v>133</v>
      </c>
      <c r="J178" s="46">
        <v>6014</v>
      </c>
      <c r="K178" s="46">
        <v>0</v>
      </c>
      <c r="L178" s="46">
        <f>L177</f>
        <v>2005</v>
      </c>
      <c r="M178" s="46">
        <f>M177</f>
        <v>2005</v>
      </c>
      <c r="N178" s="46">
        <f>N177</f>
        <v>2004</v>
      </c>
      <c r="O178" s="36"/>
      <c r="P178" s="36"/>
    </row>
    <row r="179" spans="1:16" ht="22.5" customHeight="1">
      <c r="A179" s="67">
        <f t="shared" si="3"/>
        <v>164</v>
      </c>
      <c r="B179" s="50" t="s">
        <v>143</v>
      </c>
      <c r="C179" s="19">
        <v>59</v>
      </c>
      <c r="D179" s="5"/>
      <c r="E179" s="5"/>
      <c r="F179" s="7" t="s">
        <v>184</v>
      </c>
      <c r="G179" s="7"/>
      <c r="H179" s="150"/>
      <c r="I179" s="164" t="s">
        <v>195</v>
      </c>
      <c r="J179" s="43">
        <v>240</v>
      </c>
      <c r="K179" s="49">
        <v>80</v>
      </c>
      <c r="L179" s="49">
        <v>70</v>
      </c>
      <c r="M179" s="49">
        <v>60</v>
      </c>
      <c r="N179" s="43">
        <f>J179-K179-L179-M179</f>
        <v>30</v>
      </c>
      <c r="O179" s="36"/>
      <c r="P179" s="36"/>
    </row>
    <row r="180" spans="1:16" ht="22.5" customHeight="1">
      <c r="A180" s="67">
        <f t="shared" si="3"/>
        <v>165</v>
      </c>
      <c r="B180" s="50"/>
      <c r="C180" s="19"/>
      <c r="D180" s="5"/>
      <c r="E180" s="5"/>
      <c r="F180" s="7"/>
      <c r="G180" s="7"/>
      <c r="H180" s="150"/>
      <c r="I180" s="164" t="s">
        <v>133</v>
      </c>
      <c r="J180" s="46">
        <v>240</v>
      </c>
      <c r="K180" s="46">
        <v>80</v>
      </c>
      <c r="L180" s="46">
        <v>70</v>
      </c>
      <c r="M180" s="46">
        <v>60</v>
      </c>
      <c r="N180" s="46">
        <f>J180-K180-L180-M180</f>
        <v>30</v>
      </c>
      <c r="O180" s="36"/>
      <c r="P180" s="36"/>
    </row>
    <row r="181" spans="1:16" ht="22.5" customHeight="1">
      <c r="A181" s="67">
        <f t="shared" si="3"/>
        <v>166</v>
      </c>
      <c r="B181" s="50" t="s">
        <v>143</v>
      </c>
      <c r="C181" s="19">
        <v>59.4</v>
      </c>
      <c r="D181" s="5"/>
      <c r="E181" s="5"/>
      <c r="F181" s="5"/>
      <c r="G181" s="127" t="s">
        <v>185</v>
      </c>
      <c r="H181" s="31"/>
      <c r="I181" s="167" t="s">
        <v>195</v>
      </c>
      <c r="J181" s="46">
        <v>240</v>
      </c>
      <c r="K181" s="58">
        <v>80</v>
      </c>
      <c r="L181" s="58">
        <v>70</v>
      </c>
      <c r="M181" s="58">
        <v>60</v>
      </c>
      <c r="N181" s="43">
        <f>J181-K181-L181-M181</f>
        <v>30</v>
      </c>
      <c r="O181" s="36"/>
      <c r="P181" s="36"/>
    </row>
    <row r="182" spans="1:16" ht="22.5" customHeight="1">
      <c r="A182" s="67">
        <f t="shared" si="3"/>
        <v>167</v>
      </c>
      <c r="B182" s="50"/>
      <c r="C182" s="19"/>
      <c r="D182" s="5"/>
      <c r="E182" s="5"/>
      <c r="F182" s="5"/>
      <c r="G182" s="127"/>
      <c r="H182" s="31"/>
      <c r="I182" s="167" t="s">
        <v>133</v>
      </c>
      <c r="J182" s="46">
        <f>J181</f>
        <v>240</v>
      </c>
      <c r="K182" s="46">
        <f>K181</f>
        <v>80</v>
      </c>
      <c r="L182" s="46">
        <f>L181</f>
        <v>70</v>
      </c>
      <c r="M182" s="46">
        <f>M181</f>
        <v>60</v>
      </c>
      <c r="N182" s="46">
        <f>N181</f>
        <v>30</v>
      </c>
      <c r="O182" s="36"/>
      <c r="P182" s="36"/>
    </row>
    <row r="183" spans="1:16" ht="12.75">
      <c r="A183" s="67">
        <f t="shared" si="3"/>
        <v>168</v>
      </c>
      <c r="B183" s="50" t="s">
        <v>143</v>
      </c>
      <c r="C183" s="19">
        <v>70</v>
      </c>
      <c r="D183" s="5"/>
      <c r="E183" s="7" t="s">
        <v>1</v>
      </c>
      <c r="F183" s="5"/>
      <c r="G183" s="5"/>
      <c r="H183" s="5"/>
      <c r="I183" s="160" t="s">
        <v>195</v>
      </c>
      <c r="J183" s="43">
        <f>J185</f>
        <v>3230</v>
      </c>
      <c r="K183" s="49">
        <f>K185</f>
        <v>529</v>
      </c>
      <c r="L183" s="49">
        <f>L187</f>
        <v>2693</v>
      </c>
      <c r="M183" s="49">
        <f>M187</f>
        <v>8</v>
      </c>
      <c r="N183" s="43">
        <f>J183-K183-L183-M183</f>
        <v>0</v>
      </c>
      <c r="O183" s="36"/>
      <c r="P183" s="36"/>
    </row>
    <row r="184" spans="1:16" ht="12.75">
      <c r="A184" s="67">
        <f t="shared" si="3"/>
        <v>169</v>
      </c>
      <c r="B184" s="176"/>
      <c r="C184" s="12"/>
      <c r="D184" s="17"/>
      <c r="E184" s="14"/>
      <c r="F184" s="17"/>
      <c r="G184" s="17"/>
      <c r="H184" s="17"/>
      <c r="I184" s="161" t="s">
        <v>133</v>
      </c>
      <c r="J184" s="177">
        <f>J183</f>
        <v>3230</v>
      </c>
      <c r="K184" s="177">
        <f>K183</f>
        <v>529</v>
      </c>
      <c r="L184" s="177">
        <f>L183</f>
        <v>2693</v>
      </c>
      <c r="M184" s="177">
        <f>M183</f>
        <v>8</v>
      </c>
      <c r="N184" s="177">
        <f>N183</f>
        <v>0</v>
      </c>
      <c r="O184" s="36"/>
      <c r="P184" s="36"/>
    </row>
    <row r="185" spans="1:16" ht="12.75">
      <c r="A185" s="67">
        <f t="shared" si="3"/>
        <v>170</v>
      </c>
      <c r="B185" s="50" t="s">
        <v>143</v>
      </c>
      <c r="C185" s="19">
        <v>71</v>
      </c>
      <c r="D185" s="5"/>
      <c r="E185" s="5"/>
      <c r="F185" s="7" t="s">
        <v>183</v>
      </c>
      <c r="G185" s="5"/>
      <c r="H185" s="5"/>
      <c r="I185" s="160" t="s">
        <v>195</v>
      </c>
      <c r="J185" s="43">
        <f>J187</f>
        <v>3230</v>
      </c>
      <c r="K185" s="49">
        <f>K187</f>
        <v>529</v>
      </c>
      <c r="L185" s="49">
        <f>L187</f>
        <v>2693</v>
      </c>
      <c r="M185" s="49">
        <f>M187</f>
        <v>8</v>
      </c>
      <c r="N185" s="43">
        <f>J185-K185-L185-M185</f>
        <v>0</v>
      </c>
      <c r="O185" s="36"/>
      <c r="P185" s="36"/>
    </row>
    <row r="186" spans="1:16" ht="12.75">
      <c r="A186" s="67">
        <f t="shared" si="3"/>
        <v>171</v>
      </c>
      <c r="B186" s="166"/>
      <c r="C186" s="12"/>
      <c r="D186" s="17"/>
      <c r="E186" s="17"/>
      <c r="F186" s="14"/>
      <c r="G186" s="17"/>
      <c r="H186" s="17"/>
      <c r="I186" s="161" t="s">
        <v>133</v>
      </c>
      <c r="J186" s="97">
        <f>J185</f>
        <v>3230</v>
      </c>
      <c r="K186" s="97">
        <f>K185</f>
        <v>529</v>
      </c>
      <c r="L186" s="97">
        <f>L185</f>
        <v>2693</v>
      </c>
      <c r="M186" s="97">
        <f>M185</f>
        <v>8</v>
      </c>
      <c r="N186" s="97">
        <f>N185</f>
        <v>0</v>
      </c>
      <c r="O186" s="36"/>
      <c r="P186" s="36"/>
    </row>
    <row r="187" spans="1:16" ht="12.75">
      <c r="A187" s="67">
        <f t="shared" si="3"/>
        <v>172</v>
      </c>
      <c r="B187" s="50" t="s">
        <v>143</v>
      </c>
      <c r="C187" s="19" t="s">
        <v>76</v>
      </c>
      <c r="D187" s="5"/>
      <c r="E187" s="5"/>
      <c r="F187" s="7"/>
      <c r="G187" s="7" t="s">
        <v>75</v>
      </c>
      <c r="H187" s="5"/>
      <c r="I187" s="160" t="s">
        <v>195</v>
      </c>
      <c r="J187" s="43">
        <f>J191+J193+J195+J189</f>
        <v>3230</v>
      </c>
      <c r="K187" s="49">
        <f>K191+K193+K195+K189</f>
        <v>529</v>
      </c>
      <c r="L187" s="49">
        <f>L191+L193+L195+L189</f>
        <v>2693</v>
      </c>
      <c r="M187" s="49">
        <f>M191+M193+M195+M189</f>
        <v>8</v>
      </c>
      <c r="N187" s="43">
        <f>J187-K187-L187-M187</f>
        <v>0</v>
      </c>
      <c r="O187" s="36"/>
      <c r="P187" s="36"/>
    </row>
    <row r="188" spans="1:16" ht="12.75">
      <c r="A188" s="67">
        <f t="shared" si="3"/>
        <v>173</v>
      </c>
      <c r="B188" s="176"/>
      <c r="C188" s="12"/>
      <c r="D188" s="17"/>
      <c r="E188" s="17"/>
      <c r="F188" s="14"/>
      <c r="G188" s="14"/>
      <c r="H188" s="17"/>
      <c r="I188" s="161" t="s">
        <v>133</v>
      </c>
      <c r="J188" s="177">
        <f>J187</f>
        <v>3230</v>
      </c>
      <c r="K188" s="177">
        <f>K187</f>
        <v>529</v>
      </c>
      <c r="L188" s="177">
        <f>L187</f>
        <v>2693</v>
      </c>
      <c r="M188" s="177">
        <f>M187</f>
        <v>8</v>
      </c>
      <c r="N188" s="177">
        <f>N187</f>
        <v>0</v>
      </c>
      <c r="O188" s="36"/>
      <c r="P188" s="36"/>
    </row>
    <row r="189" spans="1:16" ht="12.75">
      <c r="A189" s="67">
        <f t="shared" si="3"/>
        <v>174</v>
      </c>
      <c r="B189" s="50" t="s">
        <v>143</v>
      </c>
      <c r="C189" s="192" t="s">
        <v>217</v>
      </c>
      <c r="D189" s="5"/>
      <c r="E189" s="5"/>
      <c r="F189" s="7"/>
      <c r="G189" s="7"/>
      <c r="H189" s="127" t="s">
        <v>218</v>
      </c>
      <c r="I189" s="160" t="s">
        <v>195</v>
      </c>
      <c r="J189" s="43">
        <v>300</v>
      </c>
      <c r="K189" s="43">
        <v>0</v>
      </c>
      <c r="L189" s="43">
        <v>300</v>
      </c>
      <c r="M189" s="43">
        <v>0</v>
      </c>
      <c r="N189" s="43">
        <f>J189-K189-L189-M189</f>
        <v>0</v>
      </c>
      <c r="O189" s="36"/>
      <c r="P189" s="36"/>
    </row>
    <row r="190" spans="1:16" ht="12.75">
      <c r="A190" s="67">
        <f t="shared" si="3"/>
        <v>175</v>
      </c>
      <c r="B190" s="168"/>
      <c r="C190" s="12"/>
      <c r="D190" s="17"/>
      <c r="E190" s="17"/>
      <c r="F190" s="14"/>
      <c r="G190" s="14"/>
      <c r="H190" s="17"/>
      <c r="I190" s="161" t="s">
        <v>133</v>
      </c>
      <c r="J190" s="169">
        <f>J189</f>
        <v>300</v>
      </c>
      <c r="K190" s="169">
        <v>0</v>
      </c>
      <c r="L190" s="169">
        <v>300</v>
      </c>
      <c r="M190" s="169">
        <v>0</v>
      </c>
      <c r="N190" s="169">
        <v>0</v>
      </c>
      <c r="O190" s="36"/>
      <c r="P190" s="36"/>
    </row>
    <row r="191" spans="1:16" ht="12.75">
      <c r="A191" s="67">
        <f t="shared" si="3"/>
        <v>176</v>
      </c>
      <c r="B191" s="50" t="s">
        <v>143</v>
      </c>
      <c r="C191" s="10" t="s">
        <v>117</v>
      </c>
      <c r="D191" s="5"/>
      <c r="E191" s="5"/>
      <c r="F191" s="7"/>
      <c r="G191" s="7"/>
      <c r="H191" s="5" t="s">
        <v>114</v>
      </c>
      <c r="I191" s="160" t="s">
        <v>195</v>
      </c>
      <c r="J191" s="46">
        <v>2248</v>
      </c>
      <c r="K191" s="58">
        <v>220</v>
      </c>
      <c r="L191" s="58">
        <v>2025</v>
      </c>
      <c r="M191" s="58">
        <v>3</v>
      </c>
      <c r="N191" s="43">
        <f>J191-K191-L191-M191</f>
        <v>0</v>
      </c>
      <c r="O191" s="36"/>
      <c r="P191" s="36"/>
    </row>
    <row r="192" spans="1:16" ht="12.75">
      <c r="A192" s="67">
        <f t="shared" si="3"/>
        <v>177</v>
      </c>
      <c r="B192" s="166"/>
      <c r="C192" s="13"/>
      <c r="D192" s="17"/>
      <c r="E192" s="17"/>
      <c r="F192" s="14"/>
      <c r="G192" s="14"/>
      <c r="H192" s="17"/>
      <c r="I192" s="161" t="s">
        <v>133</v>
      </c>
      <c r="J192" s="94">
        <f>J191</f>
        <v>2248</v>
      </c>
      <c r="K192" s="94">
        <v>220</v>
      </c>
      <c r="L192" s="94">
        <f>L191</f>
        <v>2025</v>
      </c>
      <c r="M192" s="94">
        <v>3</v>
      </c>
      <c r="N192" s="94">
        <f>N191</f>
        <v>0</v>
      </c>
      <c r="O192" s="36"/>
      <c r="P192" s="36"/>
    </row>
    <row r="193" spans="1:16" ht="23.25" customHeight="1">
      <c r="A193" s="67">
        <f t="shared" si="3"/>
        <v>178</v>
      </c>
      <c r="B193" s="50" t="s">
        <v>143</v>
      </c>
      <c r="C193" s="10" t="s">
        <v>118</v>
      </c>
      <c r="D193" s="5"/>
      <c r="E193" s="5"/>
      <c r="F193" s="7"/>
      <c r="G193" s="7"/>
      <c r="H193" s="31" t="s">
        <v>115</v>
      </c>
      <c r="I193" s="167" t="s">
        <v>195</v>
      </c>
      <c r="J193" s="46">
        <v>304</v>
      </c>
      <c r="K193" s="58">
        <v>120</v>
      </c>
      <c r="L193" s="58">
        <v>179</v>
      </c>
      <c r="M193" s="58">
        <v>5</v>
      </c>
      <c r="N193" s="43">
        <f>J193-K193-L193-M193</f>
        <v>0</v>
      </c>
      <c r="O193" s="36"/>
      <c r="P193" s="36"/>
    </row>
    <row r="194" spans="1:16" ht="23.25" customHeight="1">
      <c r="A194" s="67">
        <f t="shared" si="3"/>
        <v>179</v>
      </c>
      <c r="B194" s="50"/>
      <c r="C194" s="10"/>
      <c r="D194" s="5"/>
      <c r="E194" s="5"/>
      <c r="F194" s="7"/>
      <c r="G194" s="7"/>
      <c r="H194" s="31"/>
      <c r="I194" s="167" t="s">
        <v>133</v>
      </c>
      <c r="J194" s="46">
        <f>J193</f>
        <v>304</v>
      </c>
      <c r="K194" s="46">
        <f>K193</f>
        <v>120</v>
      </c>
      <c r="L194" s="46">
        <f>L193</f>
        <v>179</v>
      </c>
      <c r="M194" s="46">
        <f>M193</f>
        <v>5</v>
      </c>
      <c r="N194" s="46">
        <f>N193</f>
        <v>0</v>
      </c>
      <c r="O194" s="36"/>
      <c r="P194" s="36"/>
    </row>
    <row r="195" spans="1:16" ht="12.75">
      <c r="A195" s="67">
        <f t="shared" si="3"/>
        <v>180</v>
      </c>
      <c r="B195" s="50" t="s">
        <v>143</v>
      </c>
      <c r="C195" s="10" t="s">
        <v>119</v>
      </c>
      <c r="D195" s="5"/>
      <c r="E195" s="5"/>
      <c r="F195" s="7"/>
      <c r="G195" s="7"/>
      <c r="H195" s="5" t="s">
        <v>116</v>
      </c>
      <c r="I195" s="160" t="s">
        <v>195</v>
      </c>
      <c r="J195" s="46">
        <v>378</v>
      </c>
      <c r="K195" s="58">
        <v>189</v>
      </c>
      <c r="L195" s="58">
        <v>189</v>
      </c>
      <c r="M195" s="58">
        <v>0</v>
      </c>
      <c r="N195" s="43">
        <v>0</v>
      </c>
      <c r="O195" s="36"/>
      <c r="P195" s="36"/>
    </row>
    <row r="196" spans="1:16" ht="12.75">
      <c r="A196" s="67">
        <f t="shared" si="3"/>
        <v>181</v>
      </c>
      <c r="B196" s="159"/>
      <c r="C196" s="10"/>
      <c r="D196" s="5"/>
      <c r="E196" s="5"/>
      <c r="F196" s="7"/>
      <c r="G196" s="7"/>
      <c r="H196" s="5"/>
      <c r="I196" s="160" t="s">
        <v>133</v>
      </c>
      <c r="J196" s="182">
        <f>J195</f>
        <v>378</v>
      </c>
      <c r="K196" s="46">
        <v>189</v>
      </c>
      <c r="L196" s="46">
        <f>L195</f>
        <v>189</v>
      </c>
      <c r="M196" s="46">
        <v>0</v>
      </c>
      <c r="N196" s="46">
        <v>0</v>
      </c>
      <c r="O196" s="36"/>
      <c r="P196" s="36"/>
    </row>
    <row r="197" spans="1:15" ht="12.75">
      <c r="A197" s="38" t="s">
        <v>208</v>
      </c>
      <c r="B197" s="38"/>
      <c r="C197" s="38"/>
      <c r="D197" s="38"/>
      <c r="E197" s="38"/>
      <c r="F197" s="38"/>
      <c r="G197" s="38"/>
      <c r="H197" s="54"/>
      <c r="I197" s="54"/>
      <c r="J197" s="132"/>
      <c r="K197" s="14"/>
      <c r="L197" s="132"/>
      <c r="M197" s="132"/>
      <c r="N197" s="133"/>
      <c r="O197" s="48"/>
    </row>
    <row r="198" spans="1:15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1:14" ht="12.75">
      <c r="A199" s="26"/>
      <c r="B199" s="26"/>
      <c r="C199" s="34" t="s">
        <v>198</v>
      </c>
      <c r="D199" s="34"/>
      <c r="E199" s="34"/>
      <c r="F199" s="34"/>
      <c r="G199" s="34"/>
      <c r="H199" s="14"/>
      <c r="J199" s="34" t="s">
        <v>197</v>
      </c>
      <c r="K199" s="34"/>
      <c r="L199" s="34"/>
      <c r="M199" s="34"/>
      <c r="N199" s="36"/>
    </row>
    <row r="200" spans="1:15" ht="12.75">
      <c r="A200" s="26"/>
      <c r="B200" s="26"/>
      <c r="C200" s="34" t="s">
        <v>152</v>
      </c>
      <c r="D200" s="34"/>
      <c r="E200" s="34"/>
      <c r="F200" s="34"/>
      <c r="G200" s="34"/>
      <c r="H200" s="14"/>
      <c r="I200" s="14"/>
      <c r="J200" s="34" t="s">
        <v>153</v>
      </c>
      <c r="K200" s="34"/>
      <c r="L200" s="34"/>
      <c r="M200" s="34"/>
      <c r="O200" s="36"/>
    </row>
    <row r="201" spans="10:13" ht="12.75">
      <c r="J201" s="34"/>
      <c r="K201" s="34"/>
      <c r="L201" s="34"/>
      <c r="M201" s="34"/>
    </row>
    <row r="202" spans="10:15" ht="12.75">
      <c r="J202" s="34" t="s">
        <v>190</v>
      </c>
      <c r="K202" s="34"/>
      <c r="L202" s="34"/>
      <c r="M202" s="34"/>
      <c r="O202" s="36"/>
    </row>
    <row r="203" spans="8:13" ht="12.75">
      <c r="H203" s="126"/>
      <c r="I203" s="126"/>
      <c r="J203" s="34" t="s">
        <v>191</v>
      </c>
      <c r="K203" s="34"/>
      <c r="L203" s="34"/>
      <c r="M203" s="34"/>
    </row>
  </sheetData>
  <sheetProtection password="98D2" sheet="1" formatCells="0" formatColumns="0" formatRows="0" insertColumns="0" insertRows="0" insertHyperlinks="0" deleteColumns="0" deleteRows="0" sort="0" autoFilter="0" pivotTables="0"/>
  <mergeCells count="11">
    <mergeCell ref="B14:B15"/>
    <mergeCell ref="C14:C15"/>
    <mergeCell ref="D14:H15"/>
    <mergeCell ref="G20:H20"/>
    <mergeCell ref="D31:H31"/>
    <mergeCell ref="D40:H40"/>
    <mergeCell ref="D43:H43"/>
    <mergeCell ref="G46:H46"/>
    <mergeCell ref="D53:H53"/>
    <mergeCell ref="G54:H54"/>
    <mergeCell ref="D58:H5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Viorela Florea</dc:creator>
  <cp:keywords/>
  <dc:description/>
  <cp:lastModifiedBy>Silvia Nedelcu</cp:lastModifiedBy>
  <cp:lastPrinted>2019-03-20T08:06:05Z</cp:lastPrinted>
  <dcterms:created xsi:type="dcterms:W3CDTF">2010-09-05T09:24:08Z</dcterms:created>
  <dcterms:modified xsi:type="dcterms:W3CDTF">2019-04-04T07:04:37Z</dcterms:modified>
  <cp:category/>
  <cp:version/>
  <cp:contentType/>
  <cp:contentStatus/>
</cp:coreProperties>
</file>